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20520" windowHeight="3810" activeTab="2"/>
  </bookViews>
  <sheets>
    <sheet name="Krycí list" sheetId="1" r:id="rId1"/>
    <sheet name="Rekapitulace" sheetId="2" r:id="rId2"/>
    <sheet name="100 stavební" sheetId="3" r:id="rId3"/>
    <sheet name="ZT 200" sheetId="6" r:id="rId4"/>
    <sheet name="410 PS" sheetId="4" r:id="rId5"/>
    <sheet name="700 MaR" sheetId="5" r:id="rId6"/>
  </sheets>
  <externalReferences>
    <externalReference r:id="rId7"/>
    <externalReference r:id="rId8"/>
    <externalReference r:id="rId9"/>
    <externalReference r:id="rId10"/>
  </externalReferences>
  <definedNames>
    <definedName name="\dfgvf" localSheetId="5">[1]Rekapitulace!#REF!</definedName>
    <definedName name="\dfgvf">[1]Rekapitulace!#REF!</definedName>
    <definedName name="agfg">'[1]100-stav.část'!#REF!</definedName>
    <definedName name="aghabh">'[1]100-stav.část'!#REF!</definedName>
    <definedName name="agvfvg">'[2]Krycí list'!$C$4</definedName>
    <definedName name="arfgfr" localSheetId="5">'[1]100-stav.část'!#REF!</definedName>
    <definedName name="arfgfr">'[1]100-stav.část'!#REF!</definedName>
    <definedName name="avbadvb">[1]Rekapitulace!#REF!</definedName>
    <definedName name="avdv">[1]Rekapitulace!#REF!</definedName>
    <definedName name="AVGFVBG">[2]Rekapitulace!#REF!</definedName>
    <definedName name="b">[1]Rekapitulace!#REF!</definedName>
    <definedName name="bbbvfgbnf">#REF!</definedName>
    <definedName name="bfgb">'[1]100-stav.část'!#REF!</definedName>
    <definedName name="bgbgb">#REF!</definedName>
    <definedName name="bgsdfb" localSheetId="5">[1]Rekapitulace!#REF!</definedName>
    <definedName name="bgsdfb">[1]Rekapitulace!#REF!</definedName>
    <definedName name="bnxn">[1]Rekapitulace!$H$16</definedName>
    <definedName name="bxbn">[1]Rekapitulace!#REF!</definedName>
    <definedName name="bxnb">'[1]100-stav.část'!#REF!</definedName>
    <definedName name="bxnn">[1]Rekapitulace!#REF!</definedName>
    <definedName name="bxnx">'[1]100-stav.část'!#REF!</definedName>
    <definedName name="bxxn">'[1]100-stav.část'!#REF!</definedName>
    <definedName name="cgfdj" localSheetId="5">[1]Rekapitulace!#REF!</definedName>
    <definedName name="cgfdj">[1]Rekapitulace!#REF!</definedName>
    <definedName name="cisloobjektu" localSheetId="4">'[1]Krycí list'!$A$4</definedName>
    <definedName name="cisloobjektu" localSheetId="5">'[1]Krycí list'!$A$4</definedName>
    <definedName name="cisloobjektu" localSheetId="3">'[3]Krycí list'!$A$4</definedName>
    <definedName name="cisloobjektu">'Krycí list'!$A$4</definedName>
    <definedName name="cislostavby" localSheetId="4">'[1]Krycí list'!$A$6</definedName>
    <definedName name="cislostavby" localSheetId="5">'[1]Krycí list'!$A$6</definedName>
    <definedName name="cislostavby" localSheetId="3">'[3]Krycí list'!$A$6</definedName>
    <definedName name="cislostavby">'Krycí list'!$A$6</definedName>
    <definedName name="Datum">'Krycí list'!$B$26</definedName>
    <definedName name="dbgdfgb" localSheetId="5">#REF!</definedName>
    <definedName name="dbgdfgb">#REF!</definedName>
    <definedName name="ddddd" localSheetId="5">#REF!</definedName>
    <definedName name="ddddd">#REF!</definedName>
    <definedName name="dfbdfbg">[1]Rekapitulace!#REF!</definedName>
    <definedName name="dfjzd" localSheetId="5">[1]Rekapitulace!#REF!</definedName>
    <definedName name="dfjzd">[1]Rekapitulace!#REF!</definedName>
    <definedName name="dfvgava">#REF!</definedName>
    <definedName name="dhjn">[1]Rekapitulace!#REF!</definedName>
    <definedName name="Dil">Rekapitulace!$A$6</definedName>
    <definedName name="dngf">'[1]100-stav.část'!#REF!</definedName>
    <definedName name="Dodavka" localSheetId="4">[1]Rekapitulace!$G$15</definedName>
    <definedName name="Dodavka" localSheetId="5">[1]Rekapitulace!$G$15</definedName>
    <definedName name="Dodavka" localSheetId="3">[3]Rekapitulace!$G$9</definedName>
    <definedName name="Dodavka">Rekapitulace!$G$31</definedName>
    <definedName name="Dodavka0" localSheetId="4">'410 PS'!#REF!</definedName>
    <definedName name="Dodavka0" localSheetId="5">'700 MaR'!#REF!</definedName>
    <definedName name="Dodavka0" localSheetId="3">'ZT 200'!#REF!</definedName>
    <definedName name="Dodavka0">'100 stavební'!#REF!</definedName>
    <definedName name="drgs" localSheetId="5">'[1]100-stav.část'!#REF!</definedName>
    <definedName name="drgs">'[1]100-stav.část'!#REF!</definedName>
    <definedName name="dsf">#REF!</definedName>
    <definedName name="dvbadfv">[1]Rekapitulace!#REF!</definedName>
    <definedName name="ergaerta">'[1]100-stav.část'!#REF!</definedName>
    <definedName name="ertf">#REF!</definedName>
    <definedName name="fb">[1]Rekapitulace!$E$13</definedName>
    <definedName name="fbgd" localSheetId="5">#REF!</definedName>
    <definedName name="fbgd">#REF!</definedName>
    <definedName name="fbhgf">'[4]Krycí list'!$A$6</definedName>
    <definedName name="fd">#REF!</definedName>
    <definedName name="fda\b" localSheetId="5">#REF!</definedName>
    <definedName name="fda\b">#REF!</definedName>
    <definedName name="fdf">#REF!</definedName>
    <definedName name="fdgd" localSheetId="5">#REF!</definedName>
    <definedName name="fdgd">#REF!</definedName>
    <definedName name="fdgdf" localSheetId="5">#REF!</definedName>
    <definedName name="fdgdf">#REF!</definedName>
    <definedName name="fdgjd" localSheetId="5">'[1]100-stav.část'!#REF!</definedName>
    <definedName name="fdgjd">'[1]100-stav.část'!#REF!</definedName>
    <definedName name="fff" localSheetId="5">#REF!</definedName>
    <definedName name="fff">#REF!</definedName>
    <definedName name="fg" localSheetId="5">#REF!</definedName>
    <definedName name="fg">#REF!</definedName>
    <definedName name="fga">#REF!</definedName>
    <definedName name="fgb">[1]Rekapitulace!#REF!</definedName>
    <definedName name="fgbfg">[1]Rekapitulace!#REF!</definedName>
    <definedName name="fgdb">[1]Rekapitulace!$I$13</definedName>
    <definedName name="fge">#REF!</definedName>
    <definedName name="fgeg">'[1]100-stav.část'!#REF!</definedName>
    <definedName name="fgegfa">#REF!</definedName>
    <definedName name="fgfga">'[4]Krycí list'!$G$7</definedName>
    <definedName name="fgfgdysf">[4]Rekapitulace!#REF!</definedName>
    <definedName name="fgfgf">[4]Rekapitulace!#REF!</definedName>
    <definedName name="fghfg">#REF!</definedName>
    <definedName name="fghgf">#REF!</definedName>
    <definedName name="fghmjr">[1]Rekapitulace!#REF!</definedName>
    <definedName name="fghsfgh">#REF!</definedName>
    <definedName name="fgreg">[2]Rekapitulace!$F$29</definedName>
    <definedName name="fhf">[1]Rekapitulace!#REF!</definedName>
    <definedName name="fhjmrjm">[1]Rekapitulace!#REF!</definedName>
    <definedName name="fsghsfghb">#REF!</definedName>
    <definedName name="fshsh">[1]Rekapitulace!#REF!</definedName>
    <definedName name="fvb">[1]Rekapitulace!$G$13</definedName>
    <definedName name="FVGFVG">[2]Rekapitulace!#REF!</definedName>
    <definedName name="fydb">#REF!</definedName>
    <definedName name="gaa">[2]Rekapitulace!$E$29</definedName>
    <definedName name="gabgadg">'[2]100 stavební'!#REF!</definedName>
    <definedName name="gabgha">'[2]100 stavební'!#REF!</definedName>
    <definedName name="gahba">'[2]100 stavební'!#REF!</definedName>
    <definedName name="gb">[1]Rekapitulace!#REF!</definedName>
    <definedName name="gbfgfbn">'[1]Krycí list'!$G$7</definedName>
    <definedName name="gbhgsh">'[1]100-stav.část'!#REF!</definedName>
    <definedName name="gbxngn">'[1]100-stav.část'!#REF!</definedName>
    <definedName name="gea">#REF!</definedName>
    <definedName name="gefga">#REF!</definedName>
    <definedName name="ger">#REF!</definedName>
    <definedName name="gfeg">#REF!</definedName>
    <definedName name="gffgfd">[4]Rekapitulace!#REF!</definedName>
    <definedName name="gfg">#REF!</definedName>
    <definedName name="gfgda">'[1]100-stav.část'!#REF!</definedName>
    <definedName name="gfgf">'[2]Krycí list'!$G$7</definedName>
    <definedName name="gfgfag">[4]Rekapitulace!$F$16</definedName>
    <definedName name="gfhbgh">[4]Rekapitulace!$G$16</definedName>
    <definedName name="gfhgffhb" localSheetId="5">#REF!</definedName>
    <definedName name="gfhgffhb">#REF!</definedName>
    <definedName name="gfhghsh">#REF!</definedName>
    <definedName name="gfhgs">'[4]100 stavební'!#REF!</definedName>
    <definedName name="gfhgsfh">[4]Rekapitulace!$I$16</definedName>
    <definedName name="gfhsfh">#REF!</definedName>
    <definedName name="gfhsg">#REF!</definedName>
    <definedName name="gfhsh">'[4]Krycí list'!$C$6</definedName>
    <definedName name="GFRFGVASDVF">[2]Rekapitulace!#REF!</definedName>
    <definedName name="ggfg">'[4]100 stavební'!#REF!</definedName>
    <definedName name="gghsgfh">'[1]100-stav.část'!#REF!</definedName>
    <definedName name="ggsdfgs">'[4]100 stavební'!#REF!</definedName>
    <definedName name="ggtgh" localSheetId="5">#REF!</definedName>
    <definedName name="ggtgh">#REF!</definedName>
    <definedName name="ghabh">[1]Rekapitulace!#REF!</definedName>
    <definedName name="ghagha">'[1]100-stav.část'!#REF!</definedName>
    <definedName name="ghdfg">'[1]100-stav.část'!#REF!</definedName>
    <definedName name="ghfgfxhjgf" localSheetId="5">[1]Rekapitulace!#REF!</definedName>
    <definedName name="ghfgfxhjgf">[1]Rekapitulace!#REF!</definedName>
    <definedName name="ghfghfb">#REF!</definedName>
    <definedName name="ghfh">'[1]100-stav.část'!#REF!</definedName>
    <definedName name="ghfhfg">'[4]100 stavební'!#REF!</definedName>
    <definedName name="ghggfh">'[1]100-stav.část'!#REF!</definedName>
    <definedName name="ghh" localSheetId="5">#REF!</definedName>
    <definedName name="ghh">#REF!</definedName>
    <definedName name="ghhasg">[2]Rekapitulace!$I$29</definedName>
    <definedName name="ghn">[1]Rekapitulace!#REF!</definedName>
    <definedName name="ghrghr">[1]Rekapitulace!#REF!</definedName>
    <definedName name="ghrh">[1]Rekapitulace!$I$15</definedName>
    <definedName name="ghs">[1]Rekapitulace!#REF!</definedName>
    <definedName name="ghsfhgf">'[1]100-stav.část'!#REF!</definedName>
    <definedName name="ghsghsfg">#REF!</definedName>
    <definedName name="gjtj" localSheetId="5">'[1]100-stav.část'!#REF!</definedName>
    <definedName name="gjtj">'[1]100-stav.část'!#REF!</definedName>
    <definedName name="gsdfbs" localSheetId="5">[1]Rekapitulace!#REF!</definedName>
    <definedName name="gsdfbs">[1]Rekapitulace!#REF!</definedName>
    <definedName name="gsfn">'[1]100-stav.část'!#REF!</definedName>
    <definedName name="gsgs">'[4]Krycí list'!$C$4</definedName>
    <definedName name="gshs">'[1]100-stav.část'!#REF!</definedName>
    <definedName name="GVFVA">[2]Rekapitulace!#REF!</definedName>
    <definedName name="gvfvg">'[2]Krycí list'!$C$6</definedName>
    <definedName name="gvfvgfa">[2]Rekapitulace!$H$36</definedName>
    <definedName name="hbfgh" localSheetId="5">#REF!</definedName>
    <definedName name="hbfgh">#REF!</definedName>
    <definedName name="hbgfn" localSheetId="5">'[1]100-stav.část'!#REF!</definedName>
    <definedName name="hbgfn">'[1]100-stav.část'!#REF!</definedName>
    <definedName name="hbgsnhb">'[1]100-stav.část'!#REF!</definedName>
    <definedName name="hdgnj">'[1]Krycí list'!$A$6</definedName>
    <definedName name="hdnh">'[1]100-stav.část'!#REF!</definedName>
    <definedName name="hfg">'[4]Krycí list'!$A$4</definedName>
    <definedName name="hg">'[2]Krycí list'!$A$6</definedName>
    <definedName name="hggj">[1]Rekapitulace!#REF!</definedName>
    <definedName name="hgh">'[4]100 stavební'!#REF!</definedName>
    <definedName name="hgshs">'[1]100-stav.část'!#REF!</definedName>
    <definedName name="hgth">[1]Rekapitulace!#REF!</definedName>
    <definedName name="hhnf">'[1]100-stav.část'!#REF!</definedName>
    <definedName name="hhsh">[1]Rekapitulace!$I$16</definedName>
    <definedName name="hhsjnh">'[1]100-stav.část'!#REF!</definedName>
    <definedName name="hjmg" localSheetId="5">'[1]100-stav.část'!#REF!</definedName>
    <definedName name="hjmg">'[1]100-stav.část'!#REF!</definedName>
    <definedName name="hndj">'[1]100-stav.část'!#REF!</definedName>
    <definedName name="hnhj">'[1]Krycí list'!$A$4</definedName>
    <definedName name="hrhr">[1]Rekapitulace!$H$15</definedName>
    <definedName name="hrhwr">'[1]100-stav.část'!#REF!</definedName>
    <definedName name="hs">'[2]100 stavební'!#REF!</definedName>
    <definedName name="hsdf">'[1]100-stav.část'!#REF!</definedName>
    <definedName name="hsfgh">#REF!</definedName>
    <definedName name="hsghbs">[4]Rekapitulace!$E$16</definedName>
    <definedName name="hshhsh">[1]Rekapitulace!$E$16</definedName>
    <definedName name="hshjsjn">[1]Rekapitulace!#REF!</definedName>
    <definedName name="hsrn">'[1]100-stav.část'!#REF!</definedName>
    <definedName name="HSV" localSheetId="4">[1]Rekapitulace!$E$15</definedName>
    <definedName name="HSV" localSheetId="5">[1]Rekapitulace!$E$15</definedName>
    <definedName name="HSV" localSheetId="3">[3]Rekapitulace!$E$9</definedName>
    <definedName name="HSV">Rekapitulace!$E$31</definedName>
    <definedName name="HSV0" localSheetId="4">'410 PS'!#REF!</definedName>
    <definedName name="HSV0" localSheetId="5">'700 MaR'!#REF!</definedName>
    <definedName name="HSV0" localSheetId="3">'ZT 200'!#REF!</definedName>
    <definedName name="HSV0">'100 stavební'!#REF!</definedName>
    <definedName name="htghbgt">[2]Rekapitulace!$H$29</definedName>
    <definedName name="hwerwh">[1]Rekapitulace!$H$20</definedName>
    <definedName name="hwrh">[1]Rekapitulace!$F$15</definedName>
    <definedName name="hwzh">[1]Rekapitulace!#REF!</definedName>
    <definedName name="HZS" localSheetId="4">[1]Rekapitulace!$I$15</definedName>
    <definedName name="HZS" localSheetId="5">[1]Rekapitulace!$I$15</definedName>
    <definedName name="HZS" localSheetId="3">[3]Rekapitulace!$I$9</definedName>
    <definedName name="HZS">Rekapitulace!$I$31</definedName>
    <definedName name="HZS0" localSheetId="4">'410 PS'!#REF!</definedName>
    <definedName name="HZS0" localSheetId="5">'700 MaR'!#REF!</definedName>
    <definedName name="HZS0" localSheetId="3">'ZT 200'!#REF!</definedName>
    <definedName name="HZS0">'100 stavební'!#REF!</definedName>
    <definedName name="hzt">[1]Rekapitulace!#REF!</definedName>
    <definedName name="jhdn">[2]Rekapitulace!$G$29</definedName>
    <definedName name="jhlgf" localSheetId="5">'[1]100-stav.část'!#REF!</definedName>
    <definedName name="jhlgf">'[1]100-stav.část'!#REF!</definedName>
    <definedName name="JKSO">'Krycí list'!$F$4</definedName>
    <definedName name="jků" localSheetId="5">'[1]100-stav.část'!#REF!</definedName>
    <definedName name="jků">'[1]100-stav.část'!#REF!</definedName>
    <definedName name="kjhlk" localSheetId="5">[1]Rekapitulace!#REF!</definedName>
    <definedName name="kjhlk">[1]Rekapitulace!#REF!</definedName>
    <definedName name="kkkl" localSheetId="5">'[1]100-stav.část'!#REF!</definedName>
    <definedName name="kkkl">'[1]100-stav.část'!#REF!</definedName>
    <definedName name="klj" localSheetId="5">'[1]100-stav.část'!#REF!</definedName>
    <definedName name="klj">'[1]100-stav.část'!#REF!</definedName>
    <definedName name="mfhm">[1]Rekapitulace!$H$22</definedName>
    <definedName name="MJ">'Krycí list'!$G$4</definedName>
    <definedName name="mlů" localSheetId="5">'[1]100-stav.část'!#REF!</definedName>
    <definedName name="mlů">'[1]100-stav.část'!#REF!</definedName>
    <definedName name="Mont" localSheetId="4">[1]Rekapitulace!$H$15</definedName>
    <definedName name="Mont" localSheetId="5">[1]Rekapitulace!$H$15</definedName>
    <definedName name="Mont" localSheetId="3">[3]Rekapitulace!$H$9</definedName>
    <definedName name="Mont">Rekapitulace!$H$31</definedName>
    <definedName name="Montaz0" localSheetId="4">'410 PS'!#REF!</definedName>
    <definedName name="Montaz0" localSheetId="5">'700 MaR'!#REF!</definedName>
    <definedName name="Montaz0" localSheetId="3">'ZT 200'!#REF!</definedName>
    <definedName name="Montaz0">'100 stavební'!#REF!</definedName>
    <definedName name="mrfm">[1]Rekapitulace!#REF!</definedName>
    <definedName name="mrm">[1]Rekapitulace!#REF!</definedName>
    <definedName name="NazevDilu">Rekapitulace!$B$6</definedName>
    <definedName name="nazevobjektu" localSheetId="4">'[1]Krycí list'!$C$4</definedName>
    <definedName name="nazevobjektu" localSheetId="5">'[1]Krycí list'!$C$4</definedName>
    <definedName name="nazevobjektu" localSheetId="3">'[3]Krycí list'!$C$4</definedName>
    <definedName name="nazevobjektu">'Krycí list'!$C$4</definedName>
    <definedName name="nazevstavby" localSheetId="4">'[1]Krycí list'!$C$6</definedName>
    <definedName name="nazevstavby" localSheetId="5">'[1]Krycí list'!$C$6</definedName>
    <definedName name="nazevstavby" localSheetId="3">'[3]Krycí list'!$C$6</definedName>
    <definedName name="nazevstavby">'Krycí list'!$C$6</definedName>
    <definedName name="_xlnm.Print_Titles" localSheetId="2">'100 stavební'!$1:$6</definedName>
    <definedName name="_xlnm.Print_Titles" localSheetId="4">'410 PS'!$1:$6</definedName>
    <definedName name="_xlnm.Print_Titles" localSheetId="5">'700 MaR'!$1:$6</definedName>
    <definedName name="_xlnm.Print_Titles" localSheetId="1">Rekapitulace!$1:$6</definedName>
    <definedName name="_xlnm.Print_Titles" localSheetId="3">'ZT 200'!$1:$6</definedName>
    <definedName name="nh">[1]Rekapitulace!$G$16</definedName>
    <definedName name="nn">'[1]100-stav.část'!#REF!</definedName>
    <definedName name="nxbn">[1]Rekapitulace!$F$16</definedName>
    <definedName name="Objednatel">'Krycí list'!$C$8</definedName>
    <definedName name="_xlnm.Print_Area" localSheetId="2">'100 stavební'!$A$1:$G$175</definedName>
    <definedName name="_xlnm.Print_Area" localSheetId="4">'410 PS'!$A$1:$G$52</definedName>
    <definedName name="_xlnm.Print_Area" localSheetId="5">'700 MaR'!$A$1:$G$64</definedName>
    <definedName name="_xlnm.Print_Area" localSheetId="0">'Krycí list'!$A$1:$G$45</definedName>
    <definedName name="_xlnm.Print_Area" localSheetId="1">Rekapitulace!$A$1:$I$37</definedName>
    <definedName name="_xlnm.Print_Area" localSheetId="3">'ZT 200'!$A$1:$G$31</definedName>
    <definedName name="PocetMJ" localSheetId="4">'[1]Krycí list'!$G$7</definedName>
    <definedName name="PocetMJ" localSheetId="5">'[1]Krycí list'!$G$7</definedName>
    <definedName name="PocetMJ" localSheetId="3">'[3]Krycí list'!$G$7</definedName>
    <definedName name="PocetMJ">'Krycí list'!$G$7</definedName>
    <definedName name="Poznamka">'Krycí list'!$B$37</definedName>
    <definedName name="Projektant">'Krycí list'!$C$7</definedName>
    <definedName name="PSV" localSheetId="4">[1]Rekapitulace!$F$15</definedName>
    <definedName name="PSV" localSheetId="5">[1]Rekapitulace!$F$15</definedName>
    <definedName name="PSV" localSheetId="3">[3]Rekapitulace!$F$9</definedName>
    <definedName name="PSV">Rekapitulace!$F$31</definedName>
    <definedName name="PSV0" localSheetId="4">'410 PS'!#REF!</definedName>
    <definedName name="PSV0" localSheetId="5">'700 MaR'!#REF!</definedName>
    <definedName name="PSV0" localSheetId="3">'ZT 200'!#REF!</definedName>
    <definedName name="PSV0">'100 stavební'!#REF!</definedName>
    <definedName name="qafdq">#REF!</definedName>
    <definedName name="qdeq">#REF!</definedName>
    <definedName name="qedfq">#REF!</definedName>
    <definedName name="rge">#REF!</definedName>
    <definedName name="rhrh">'[1]100-stav.část'!#REF!</definedName>
    <definedName name="rj">'[1]100-stav.část'!#REF!</definedName>
    <definedName name="sfs">[1]Rekapitulace!$G$15</definedName>
    <definedName name="sg">'[1]100-stav.část'!#REF!</definedName>
    <definedName name="sgghsh">'[1]100-stav.část'!#REF!</definedName>
    <definedName name="sghgsh">[4]Rekapitulace!$H$16</definedName>
    <definedName name="sghs">'[4]100 stavební'!#REF!</definedName>
    <definedName name="sgsh">'[1]100-stav.část'!#REF!</definedName>
    <definedName name="shghsg">'[1]100-stav.část'!#REF!</definedName>
    <definedName name="shhh">'[1]100-stav.část'!#REF!</definedName>
    <definedName name="shhhnh">'[1]100-stav.část'!#REF!</definedName>
    <definedName name="shhsf">[1]Rekapitulace!#REF!</definedName>
    <definedName name="shsbh">'[1]100-stav.část'!#REF!</definedName>
    <definedName name="shsg">'[1]100-stav.část'!#REF!</definedName>
    <definedName name="SloupecCC" localSheetId="4">'410 PS'!$G$6</definedName>
    <definedName name="SloupecCC" localSheetId="5">'700 MaR'!$G$6</definedName>
    <definedName name="SloupecCC" localSheetId="3">'ZT 200'!$G$6</definedName>
    <definedName name="SloupecCC">'100 stavební'!$G$6</definedName>
    <definedName name="SloupecCisloPol" localSheetId="4">'410 PS'!$B$6</definedName>
    <definedName name="SloupecCisloPol" localSheetId="5">'700 MaR'!$B$6</definedName>
    <definedName name="SloupecCisloPol" localSheetId="3">'ZT 200'!$B$6</definedName>
    <definedName name="SloupecCisloPol">'100 stavební'!$B$6</definedName>
    <definedName name="SloupecJC" localSheetId="4">'410 PS'!$F$6</definedName>
    <definedName name="SloupecJC" localSheetId="5">'700 MaR'!$F$6</definedName>
    <definedName name="SloupecJC" localSheetId="3">'ZT 200'!$F$6</definedName>
    <definedName name="SloupecJC">'100 stavební'!$F$6</definedName>
    <definedName name="SloupecMJ" localSheetId="4">'410 PS'!$D$6</definedName>
    <definedName name="SloupecMJ" localSheetId="5">'700 MaR'!$D$6</definedName>
    <definedName name="SloupecMJ" localSheetId="3">'ZT 200'!$D$6</definedName>
    <definedName name="SloupecMJ">'100 stavební'!$D$6</definedName>
    <definedName name="SloupecMnozstvi" localSheetId="4">'410 PS'!$E$6</definedName>
    <definedName name="SloupecMnozstvi" localSheetId="5">'700 MaR'!$E$6</definedName>
    <definedName name="SloupecMnozstvi" localSheetId="3">'ZT 200'!$E$6</definedName>
    <definedName name="SloupecMnozstvi">'100 stavební'!$E$6</definedName>
    <definedName name="SloupecNazPol" localSheetId="4">'410 PS'!$C$6</definedName>
    <definedName name="SloupecNazPol" localSheetId="5">'700 MaR'!$C$6</definedName>
    <definedName name="SloupecNazPol" localSheetId="3">'ZT 200'!$C$6</definedName>
    <definedName name="SloupecNazPol">'100 stavební'!$C$6</definedName>
    <definedName name="SloupecPC" localSheetId="4">'410 PS'!$A$6</definedName>
    <definedName name="SloupecPC" localSheetId="5">'700 MaR'!$A$6</definedName>
    <definedName name="SloupecPC" localSheetId="3">'ZT 200'!$A$6</definedName>
    <definedName name="SloupecPC">'100 stavební'!$A$6</definedName>
    <definedName name="solver_lin" localSheetId="2" hidden="1">0</definedName>
    <definedName name="solver_lin" localSheetId="4" hidden="1">0</definedName>
    <definedName name="solver_lin" localSheetId="5" hidden="1">0</definedName>
    <definedName name="solver_lin" localSheetId="3" hidden="1">0</definedName>
    <definedName name="solver_num" localSheetId="2" hidden="1">0</definedName>
    <definedName name="solver_num" localSheetId="4" hidden="1">0</definedName>
    <definedName name="solver_num" localSheetId="5" hidden="1">0</definedName>
    <definedName name="solver_num" localSheetId="3" hidden="1">0</definedName>
    <definedName name="solver_opt" localSheetId="2" hidden="1">'100 stavební'!#REF!</definedName>
    <definedName name="solver_opt" localSheetId="4" hidden="1">'410 PS'!#REF!</definedName>
    <definedName name="solver_opt" localSheetId="5" hidden="1">'700 MaR'!#REF!</definedName>
    <definedName name="solver_opt" localSheetId="3" hidden="1">'ZT 200'!#REF!</definedName>
    <definedName name="solver_typ" localSheetId="2" hidden="1">1</definedName>
    <definedName name="solver_typ" localSheetId="4" hidden="1">1</definedName>
    <definedName name="solver_typ" localSheetId="5" hidden="1">1</definedName>
    <definedName name="solver_typ" localSheetId="3" hidden="1">1</definedName>
    <definedName name="solver_val" localSheetId="2" hidden="1">0</definedName>
    <definedName name="solver_val" localSheetId="4" hidden="1">0</definedName>
    <definedName name="solver_val" localSheetId="5" hidden="1">0</definedName>
    <definedName name="solver_val" localSheetId="3" hidden="1">0</definedName>
    <definedName name="tggt">#REF!</definedName>
    <definedName name="tghrh">[1]Rekapitulace!$E$15</definedName>
    <definedName name="thje">'[1]100-stav.část'!#REF!</definedName>
    <definedName name="trhw">[1]Rekapitulace!#REF!</definedName>
    <definedName name="Typ" localSheetId="4">'410 PS'!#REF!</definedName>
    <definedName name="Typ" localSheetId="5">'700 MaR'!#REF!</definedName>
    <definedName name="Typ" localSheetId="3">'ZT 200'!#REF!</definedName>
    <definedName name="Typ">'100 stavební'!#REF!</definedName>
    <definedName name="utt">#REF!</definedName>
    <definedName name="vadvdf">[1]Rekapitulace!#REF!</definedName>
    <definedName name="vadvfb">[1]Rekapitulace!#REF!</definedName>
    <definedName name="vgfvbf">'[2]100 stavební'!#REF!</definedName>
    <definedName name="vgfvgf">'[2]100 stavební'!#REF!</definedName>
    <definedName name="VRN" localSheetId="4">[1]Rekapitulace!$H$22</definedName>
    <definedName name="VRN" localSheetId="5">[1]Rekapitulace!#REF!</definedName>
    <definedName name="VRN" localSheetId="3">[3]Rekapitulace!$H$15</definedName>
    <definedName name="VRN">Rekapitulace!$H$36</definedName>
    <definedName name="VRNKc" localSheetId="4">[1]Rekapitulace!#REF!</definedName>
    <definedName name="VRNKc" localSheetId="5">[1]Rekapitulace!#REF!</definedName>
    <definedName name="VRNKc">Rekapitulace!#REF!</definedName>
    <definedName name="VRNnazev" localSheetId="4">[1]Rekapitulace!#REF!</definedName>
    <definedName name="VRNnazev" localSheetId="5">[1]Rekapitulace!#REF!</definedName>
    <definedName name="VRNnazev">Rekapitulace!#REF!</definedName>
    <definedName name="VRNproc" localSheetId="4">[1]Rekapitulace!#REF!</definedName>
    <definedName name="VRNproc" localSheetId="5">[1]Rekapitulace!#REF!</definedName>
    <definedName name="VRNproc">Rekapitulace!#REF!</definedName>
    <definedName name="VRNzakl" localSheetId="4">[1]Rekapitulace!#REF!</definedName>
    <definedName name="VRNzakl" localSheetId="5">[1]Rekapitulace!#REF!</definedName>
    <definedName name="VRNzakl">Rekapitulace!#REF!</definedName>
    <definedName name="vsdf">#REF!</definedName>
    <definedName name="wh">[1]Rekapitulace!#REF!</definedName>
    <definedName name="whrth">[1]Rekapitulace!#REF!</definedName>
    <definedName name="xbfghg">'[1]100-stav.část'!#REF!</definedName>
    <definedName name="xbgnxn">'[1]Krycí list'!$C$6</definedName>
    <definedName name="xbnbx">[1]Rekapitulace!#REF!</definedName>
    <definedName name="xbnx">'[1]Krycí list'!$C$4</definedName>
    <definedName name="xbxbnx">[1]Rekapitulace!$H$21</definedName>
    <definedName name="xbxn">[1]Rekapitulace!#REF!</definedName>
    <definedName name="ybg">#REF!</definedName>
    <definedName name="ybgbfg">#REF!</definedName>
    <definedName name="ycayv">#REF!</definedName>
    <definedName name="yfdg">[1]Rekapitulace!$H$13</definedName>
    <definedName name="yfgfg">[4]Rekapitulace!#REF!</definedName>
    <definedName name="Zakazka">'Krycí list'!$G$9</definedName>
    <definedName name="Zaklad22">'Krycí list'!$F$32</definedName>
    <definedName name="Zaklad5">'Krycí list'!$F$30</definedName>
    <definedName name="zhej">#REF!</definedName>
    <definedName name="Zhotovitel">'Krycí list'!$E$11</definedName>
    <definedName name="ztrhew">#REF!</definedName>
  </definedNames>
  <calcPr calcId="125725"/>
</workbook>
</file>

<file path=xl/calcChain.xml><?xml version="1.0" encoding="utf-8"?>
<calcChain xmlns="http://schemas.openxmlformats.org/spreadsheetml/2006/main">
  <c r="C103" i="3"/>
  <c r="F3" i="6"/>
  <c r="G8"/>
  <c r="BA8"/>
  <c r="BB8"/>
  <c r="BC8"/>
  <c r="BD8"/>
  <c r="BE8"/>
  <c r="G9"/>
  <c r="BA9"/>
  <c r="BB9"/>
  <c r="BC9"/>
  <c r="BD9"/>
  <c r="BE9"/>
  <c r="G10"/>
  <c r="BA10"/>
  <c r="BB10"/>
  <c r="BC10"/>
  <c r="BD10"/>
  <c r="BE10"/>
  <c r="G11"/>
  <c r="BA11"/>
  <c r="BB11"/>
  <c r="BC11"/>
  <c r="BD11"/>
  <c r="BE11"/>
  <c r="G12"/>
  <c r="BA12"/>
  <c r="BB12"/>
  <c r="BC12"/>
  <c r="BD12"/>
  <c r="BE12"/>
  <c r="G13"/>
  <c r="BA13"/>
  <c r="BB13"/>
  <c r="BC13"/>
  <c r="BD13"/>
  <c r="BE13"/>
  <c r="G14"/>
  <c r="BA14"/>
  <c r="BB14"/>
  <c r="BC14"/>
  <c r="BD14"/>
  <c r="BE14"/>
  <c r="G15"/>
  <c r="BA15"/>
  <c r="BB15"/>
  <c r="BC15"/>
  <c r="BD15"/>
  <c r="BE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BA19"/>
  <c r="BB19"/>
  <c r="BC19"/>
  <c r="BD19"/>
  <c r="BE19"/>
  <c r="G20"/>
  <c r="BA20"/>
  <c r="BB20"/>
  <c r="BC20"/>
  <c r="BD20"/>
  <c r="BE20"/>
  <c r="G21"/>
  <c r="BA21"/>
  <c r="BB21"/>
  <c r="BC21"/>
  <c r="BD21"/>
  <c r="BE21"/>
  <c r="G22"/>
  <c r="BA22"/>
  <c r="BB22"/>
  <c r="BC22"/>
  <c r="BD22"/>
  <c r="BE22"/>
  <c r="G23"/>
  <c r="BA23"/>
  <c r="BB23"/>
  <c r="BC23"/>
  <c r="BD23"/>
  <c r="BE23"/>
  <c r="G24"/>
  <c r="BA24"/>
  <c r="BB24"/>
  <c r="BC24"/>
  <c r="BD24"/>
  <c r="BE24"/>
  <c r="C25"/>
  <c r="G25"/>
  <c r="BA25"/>
  <c r="BB25"/>
  <c r="BC25"/>
  <c r="BD25"/>
  <c r="BE25"/>
  <c r="G27"/>
  <c r="BA27"/>
  <c r="BA28" s="1"/>
  <c r="BB27"/>
  <c r="BC27"/>
  <c r="BC28" s="1"/>
  <c r="BD27"/>
  <c r="BE27"/>
  <c r="BE28" s="1"/>
  <c r="C28"/>
  <c r="G28"/>
  <c r="BB28"/>
  <c r="BD28"/>
  <c r="G30"/>
  <c r="F20" i="2" s="1"/>
  <c r="F102" i="3" l="1"/>
  <c r="G102" s="1"/>
  <c r="G103" s="1"/>
  <c r="G61" i="5"/>
  <c r="G62"/>
  <c r="G48"/>
  <c r="G49"/>
  <c r="G27"/>
  <c r="G28"/>
  <c r="C3"/>
  <c r="F3"/>
  <c r="G8"/>
  <c r="BA8" s="1"/>
  <c r="BB8"/>
  <c r="BC8"/>
  <c r="BD8"/>
  <c r="BE8"/>
  <c r="G9"/>
  <c r="BA9" s="1"/>
  <c r="BB9"/>
  <c r="BB10" s="1"/>
  <c r="BC9"/>
  <c r="BD9"/>
  <c r="BE9"/>
  <c r="G10"/>
  <c r="BC10"/>
  <c r="BD10"/>
  <c r="BE10"/>
  <c r="G11"/>
  <c r="G12"/>
  <c r="BA12" s="1"/>
  <c r="BB12"/>
  <c r="BC12"/>
  <c r="BD12"/>
  <c r="BE12"/>
  <c r="G13"/>
  <c r="BA13"/>
  <c r="BB13"/>
  <c r="BC13"/>
  <c r="BD13"/>
  <c r="BE13"/>
  <c r="G14"/>
  <c r="BA14"/>
  <c r="BB14"/>
  <c r="BC14"/>
  <c r="BD14"/>
  <c r="BE14"/>
  <c r="G15"/>
  <c r="BA15"/>
  <c r="BB15"/>
  <c r="BC15"/>
  <c r="BD15"/>
  <c r="BE15"/>
  <c r="G16"/>
  <c r="BA16"/>
  <c r="BB16"/>
  <c r="BC16"/>
  <c r="BD16"/>
  <c r="BE16"/>
  <c r="G17"/>
  <c r="BA17" s="1"/>
  <c r="BB17"/>
  <c r="BC17"/>
  <c r="BD17"/>
  <c r="BE17"/>
  <c r="G18"/>
  <c r="BA18"/>
  <c r="BB18"/>
  <c r="BC18"/>
  <c r="BD18"/>
  <c r="BE18"/>
  <c r="G19"/>
  <c r="BB19"/>
  <c r="BC19"/>
  <c r="BD19"/>
  <c r="BE19"/>
  <c r="G20"/>
  <c r="G21"/>
  <c r="BA21" s="1"/>
  <c r="BA22" s="1"/>
  <c r="BB21"/>
  <c r="BC21"/>
  <c r="BC22" s="1"/>
  <c r="BD21"/>
  <c r="BE21"/>
  <c r="G22"/>
  <c r="BB22"/>
  <c r="BD22"/>
  <c r="BE22"/>
  <c r="G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D27" s="1"/>
  <c r="BE26"/>
  <c r="BB27"/>
  <c r="BA29"/>
  <c r="BB29"/>
  <c r="BC29"/>
  <c r="BD29"/>
  <c r="BE29"/>
  <c r="BA30"/>
  <c r="BB30"/>
  <c r="BB31" s="1"/>
  <c r="BC30"/>
  <c r="BD30"/>
  <c r="BE30"/>
  <c r="G31"/>
  <c r="BA31"/>
  <c r="BC31"/>
  <c r="BD31"/>
  <c r="BE31"/>
  <c r="G32"/>
  <c r="G33"/>
  <c r="G34"/>
  <c r="G35"/>
  <c r="G36"/>
  <c r="G37"/>
  <c r="G38"/>
  <c r="G39"/>
  <c r="G40"/>
  <c r="G41"/>
  <c r="G42"/>
  <c r="G43"/>
  <c r="G44"/>
  <c r="G45"/>
  <c r="G46"/>
  <c r="G47"/>
  <c r="G50"/>
  <c r="G52"/>
  <c r="G53"/>
  <c r="G54"/>
  <c r="G55"/>
  <c r="G56"/>
  <c r="G57"/>
  <c r="G58"/>
  <c r="G59"/>
  <c r="G60"/>
  <c r="BA10" l="1"/>
  <c r="BA19"/>
  <c r="G63"/>
  <c r="F172" i="3" s="1"/>
  <c r="G172" s="1"/>
  <c r="G173" s="1"/>
  <c r="H30" i="2" s="1"/>
  <c r="BE27" i="5"/>
  <c r="BC27"/>
  <c r="BA27"/>
  <c r="G12" i="4"/>
  <c r="G13"/>
  <c r="G14"/>
  <c r="G15"/>
  <c r="G26" l="1"/>
  <c r="G22"/>
  <c r="G23"/>
  <c r="G24"/>
  <c r="G25"/>
  <c r="G11" l="1"/>
  <c r="C3" l="1"/>
  <c r="F3"/>
  <c r="BA8"/>
  <c r="BB8"/>
  <c r="BC8"/>
  <c r="BD8"/>
  <c r="BE8"/>
  <c r="G9"/>
  <c r="BA9" s="1"/>
  <c r="BA10" s="1"/>
  <c r="BB9"/>
  <c r="BB10" s="1"/>
  <c r="BC9"/>
  <c r="BC10" s="1"/>
  <c r="BD9"/>
  <c r="BE9"/>
  <c r="BE10" s="1"/>
  <c r="G16"/>
  <c r="BA16" s="1"/>
  <c r="BB16"/>
  <c r="BC16"/>
  <c r="BD16"/>
  <c r="BE16"/>
  <c r="G17"/>
  <c r="BA17"/>
  <c r="BB17"/>
  <c r="BC17"/>
  <c r="BD17"/>
  <c r="BE17"/>
  <c r="G18"/>
  <c r="BA18" s="1"/>
  <c r="BB18"/>
  <c r="BC18"/>
  <c r="BD18"/>
  <c r="BE18"/>
  <c r="G19"/>
  <c r="BA19" s="1"/>
  <c r="BB19"/>
  <c r="BC19"/>
  <c r="BD19"/>
  <c r="BE19"/>
  <c r="G20"/>
  <c r="BA20" s="1"/>
  <c r="BB20"/>
  <c r="BC20"/>
  <c r="BD20"/>
  <c r="BE20"/>
  <c r="G21"/>
  <c r="BA21" s="1"/>
  <c r="BB21"/>
  <c r="BC21"/>
  <c r="BD21"/>
  <c r="BE21"/>
  <c r="BA22"/>
  <c r="BB22"/>
  <c r="BC22"/>
  <c r="BD22"/>
  <c r="BE22"/>
  <c r="BB23"/>
  <c r="BA26"/>
  <c r="BA28" s="1"/>
  <c r="BB26"/>
  <c r="BB28" s="1"/>
  <c r="BC26"/>
  <c r="BC28" s="1"/>
  <c r="BD26"/>
  <c r="BD28" s="1"/>
  <c r="BE26"/>
  <c r="BE28" s="1"/>
  <c r="G27"/>
  <c r="G28"/>
  <c r="G29"/>
  <c r="G30"/>
  <c r="BA30"/>
  <c r="BB30"/>
  <c r="BC30"/>
  <c r="BD30"/>
  <c r="BE30"/>
  <c r="G31"/>
  <c r="BA31"/>
  <c r="BB31"/>
  <c r="BC31"/>
  <c r="BD31"/>
  <c r="BE31"/>
  <c r="G32"/>
  <c r="BB32" s="1"/>
  <c r="BA32"/>
  <c r="BC32"/>
  <c r="BD32"/>
  <c r="BE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BD23" l="1"/>
  <c r="BE23"/>
  <c r="BC23"/>
  <c r="BA23"/>
  <c r="BD10"/>
  <c r="G52"/>
  <c r="F105" i="3" s="1"/>
  <c r="G105" s="1"/>
  <c r="G106" s="1"/>
  <c r="BE169"/>
  <c r="BE170" s="1"/>
  <c r="I30" i="2" s="1"/>
  <c r="BC169" i="3"/>
  <c r="BC170" s="1"/>
  <c r="G30" i="2" s="1"/>
  <c r="BB169" i="3"/>
  <c r="BB170" s="1"/>
  <c r="F30" i="2" s="1"/>
  <c r="BA169" i="3"/>
  <c r="BA170" s="1"/>
  <c r="E30" i="2" s="1"/>
  <c r="G169" i="3"/>
  <c r="BD169" s="1"/>
  <c r="BD170" s="1"/>
  <c r="G170"/>
  <c r="H29" i="2" s="1"/>
  <c r="C170" i="3"/>
  <c r="BE166"/>
  <c r="BD166"/>
  <c r="BC166"/>
  <c r="BA166"/>
  <c r="G166"/>
  <c r="BB166" s="1"/>
  <c r="BE165"/>
  <c r="BD165"/>
  <c r="BC165"/>
  <c r="BA165"/>
  <c r="G165"/>
  <c r="BB165" s="1"/>
  <c r="B28" i="2"/>
  <c r="A28"/>
  <c r="G167" i="3"/>
  <c r="C167"/>
  <c r="BE162"/>
  <c r="BD162"/>
  <c r="BC162"/>
  <c r="BA162"/>
  <c r="G162"/>
  <c r="BB162" s="1"/>
  <c r="BE161"/>
  <c r="BE163" s="1"/>
  <c r="I27" i="2" s="1"/>
  <c r="BD161" i="3"/>
  <c r="BC161"/>
  <c r="BC163" s="1"/>
  <c r="G27" i="2" s="1"/>
  <c r="BA161" i="3"/>
  <c r="BA163" s="1"/>
  <c r="E27" i="2" s="1"/>
  <c r="G161" i="3"/>
  <c r="BB161" s="1"/>
  <c r="BB163" s="1"/>
  <c r="F27" i="2" s="1"/>
  <c r="B27"/>
  <c r="A27"/>
  <c r="BD163" i="3"/>
  <c r="H27" i="2" s="1"/>
  <c r="G163" i="3"/>
  <c r="C163"/>
  <c r="BE158"/>
  <c r="BD158"/>
  <c r="BC158"/>
  <c r="BA158"/>
  <c r="G158"/>
  <c r="BB158" s="1"/>
  <c r="BE157"/>
  <c r="BD157"/>
  <c r="BC157"/>
  <c r="BA157"/>
  <c r="G157"/>
  <c r="BB157" s="1"/>
  <c r="BE156"/>
  <c r="BE159" s="1"/>
  <c r="I26" i="2" s="1"/>
  <c r="BD156" i="3"/>
  <c r="BC156"/>
  <c r="BC159" s="1"/>
  <c r="G26" i="2" s="1"/>
  <c r="BA156" i="3"/>
  <c r="BA159" s="1"/>
  <c r="E26" i="2" s="1"/>
  <c r="G156" i="3"/>
  <c r="BB156" s="1"/>
  <c r="BB159" s="1"/>
  <c r="F26" i="2" s="1"/>
  <c r="B26"/>
  <c r="A26"/>
  <c r="BD159" i="3"/>
  <c r="H26" i="2" s="1"/>
  <c r="G159" i="3"/>
  <c r="C159"/>
  <c r="BE153"/>
  <c r="BD153"/>
  <c r="BC153"/>
  <c r="BA153"/>
  <c r="G153"/>
  <c r="BB153" s="1"/>
  <c r="BE152"/>
  <c r="BD152"/>
  <c r="BC152"/>
  <c r="BA152"/>
  <c r="G152"/>
  <c r="BB152" s="1"/>
  <c r="BE151"/>
  <c r="BD151"/>
  <c r="BC151"/>
  <c r="BA151"/>
  <c r="G151"/>
  <c r="BB151" s="1"/>
  <c r="BE150"/>
  <c r="BD150"/>
  <c r="BC150"/>
  <c r="BA150"/>
  <c r="G150"/>
  <c r="BB150" s="1"/>
  <c r="BE149"/>
  <c r="BD149"/>
  <c r="BC149"/>
  <c r="BA149"/>
  <c r="G149"/>
  <c r="BB149" s="1"/>
  <c r="BE148"/>
  <c r="BD148"/>
  <c r="BC148"/>
  <c r="BA148"/>
  <c r="G148"/>
  <c r="BB148" s="1"/>
  <c r="BE147"/>
  <c r="BD147"/>
  <c r="BC147"/>
  <c r="BA147"/>
  <c r="G147"/>
  <c r="BB147" s="1"/>
  <c r="BE146"/>
  <c r="BD146"/>
  <c r="BC146"/>
  <c r="BA146"/>
  <c r="G146"/>
  <c r="BB146" s="1"/>
  <c r="BE145"/>
  <c r="BD145"/>
  <c r="BC145"/>
  <c r="BA145"/>
  <c r="G145"/>
  <c r="BB145" s="1"/>
  <c r="BE144"/>
  <c r="BD144"/>
  <c r="BC144"/>
  <c r="BA144"/>
  <c r="G144"/>
  <c r="BB144" s="1"/>
  <c r="BE143"/>
  <c r="BD143"/>
  <c r="BC143"/>
  <c r="BA143"/>
  <c r="G143"/>
  <c r="BB143" s="1"/>
  <c r="BE142"/>
  <c r="BD142"/>
  <c r="BC142"/>
  <c r="BA142"/>
  <c r="G142"/>
  <c r="BB142" s="1"/>
  <c r="BE141"/>
  <c r="BD141"/>
  <c r="BC141"/>
  <c r="BA141"/>
  <c r="G141"/>
  <c r="BB141" s="1"/>
  <c r="BE140"/>
  <c r="BD140"/>
  <c r="BC140"/>
  <c r="BA140"/>
  <c r="BA154" s="1"/>
  <c r="E25" i="2" s="1"/>
  <c r="G140" i="3"/>
  <c r="BB140" s="1"/>
  <c r="B25" i="2"/>
  <c r="A25"/>
  <c r="BD154" i="3"/>
  <c r="H25" i="2" s="1"/>
  <c r="G154" i="3"/>
  <c r="C154"/>
  <c r="BE137"/>
  <c r="BD137"/>
  <c r="BC137"/>
  <c r="BA137"/>
  <c r="G137"/>
  <c r="BB137" s="1"/>
  <c r="BE136"/>
  <c r="BD136"/>
  <c r="BC136"/>
  <c r="BA136"/>
  <c r="G136"/>
  <c r="BB136" s="1"/>
  <c r="BE135"/>
  <c r="BD135"/>
  <c r="BC135"/>
  <c r="BA135"/>
  <c r="G135"/>
  <c r="BB135" s="1"/>
  <c r="BE134"/>
  <c r="BD134"/>
  <c r="BC134"/>
  <c r="BA134"/>
  <c r="G134"/>
  <c r="BB134" s="1"/>
  <c r="BE133"/>
  <c r="BD133"/>
  <c r="BC133"/>
  <c r="BA133"/>
  <c r="G133"/>
  <c r="BB133" s="1"/>
  <c r="BE132"/>
  <c r="BD132"/>
  <c r="BC132"/>
  <c r="BA132"/>
  <c r="G132"/>
  <c r="BB132" s="1"/>
  <c r="BE131"/>
  <c r="BD131"/>
  <c r="BC131"/>
  <c r="BA131"/>
  <c r="G131"/>
  <c r="BB131" s="1"/>
  <c r="BE130"/>
  <c r="BD130"/>
  <c r="BC130"/>
  <c r="BA130"/>
  <c r="G130"/>
  <c r="BB130" s="1"/>
  <c r="BE129"/>
  <c r="BD129"/>
  <c r="BC129"/>
  <c r="BA129"/>
  <c r="G129"/>
  <c r="BB129" s="1"/>
  <c r="BE128"/>
  <c r="BD128"/>
  <c r="BC128"/>
  <c r="BA128"/>
  <c r="G128"/>
  <c r="BB128" s="1"/>
  <c r="BE127"/>
  <c r="BD127"/>
  <c r="BC127"/>
  <c r="BA127"/>
  <c r="G127"/>
  <c r="BB127" s="1"/>
  <c r="BE126"/>
  <c r="BD126"/>
  <c r="BC126"/>
  <c r="BA126"/>
  <c r="G126"/>
  <c r="BB126" s="1"/>
  <c r="BE125"/>
  <c r="BD125"/>
  <c r="BC125"/>
  <c r="BA125"/>
  <c r="BA138" s="1"/>
  <c r="E24" i="2" s="1"/>
  <c r="G125" i="3"/>
  <c r="BB125" s="1"/>
  <c r="B24" i="2"/>
  <c r="A24"/>
  <c r="BD138" i="3"/>
  <c r="H24" i="2" s="1"/>
  <c r="G138" i="3"/>
  <c r="C138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D119"/>
  <c r="BC119"/>
  <c r="BA119"/>
  <c r="G119"/>
  <c r="BB119" s="1"/>
  <c r="BE118"/>
  <c r="BD118"/>
  <c r="BC118"/>
  <c r="BA118"/>
  <c r="G118"/>
  <c r="BB118" s="1"/>
  <c r="BE117"/>
  <c r="BD117"/>
  <c r="BC117"/>
  <c r="BA117"/>
  <c r="G117"/>
  <c r="BB117" s="1"/>
  <c r="BE116"/>
  <c r="BD116"/>
  <c r="BC116"/>
  <c r="BA116"/>
  <c r="G116"/>
  <c r="BB116" s="1"/>
  <c r="BE115"/>
  <c r="BD115"/>
  <c r="BC115"/>
  <c r="BA115"/>
  <c r="G115"/>
  <c r="BB115" s="1"/>
  <c r="BE114"/>
  <c r="BD114"/>
  <c r="BC114"/>
  <c r="BA114"/>
  <c r="G114"/>
  <c r="BB114" s="1"/>
  <c r="BE113"/>
  <c r="BE123" s="1"/>
  <c r="I23" i="2" s="1"/>
  <c r="BD113" i="3"/>
  <c r="BC113"/>
  <c r="BC123" s="1"/>
  <c r="G23" i="2" s="1"/>
  <c r="BA113" i="3"/>
  <c r="G113"/>
  <c r="BB113" s="1"/>
  <c r="B23" i="2"/>
  <c r="A23"/>
  <c r="BD123" i="3"/>
  <c r="H23" i="2" s="1"/>
  <c r="BB123" i="3"/>
  <c r="F23" i="2" s="1"/>
  <c r="BA123" i="3"/>
  <c r="E23" i="2" s="1"/>
  <c r="G123" i="3"/>
  <c r="C123"/>
  <c r="BE110"/>
  <c r="BD110"/>
  <c r="BC110"/>
  <c r="BA110"/>
  <c r="G110"/>
  <c r="BB110" s="1"/>
  <c r="BE109"/>
  <c r="BD109"/>
  <c r="BC109"/>
  <c r="BA109"/>
  <c r="G109"/>
  <c r="BB109" s="1"/>
  <c r="BE108"/>
  <c r="BE111" s="1"/>
  <c r="I22" i="2" s="1"/>
  <c r="BD108" i="3"/>
  <c r="BC108"/>
  <c r="BA108"/>
  <c r="G108"/>
  <c r="G111" s="1"/>
  <c r="B22" i="2"/>
  <c r="A22"/>
  <c r="BC111" i="3"/>
  <c r="G22" i="2" s="1"/>
  <c r="BA111" i="3"/>
  <c r="E22" i="2" s="1"/>
  <c r="C111" i="3"/>
  <c r="BE105"/>
  <c r="BD105"/>
  <c r="BD106" s="1"/>
  <c r="H21" i="2" s="1"/>
  <c r="BC105" i="3"/>
  <c r="BC106" s="1"/>
  <c r="G21" i="2" s="1"/>
  <c r="BA105" i="3"/>
  <c r="BA106" s="1"/>
  <c r="E21" i="2" s="1"/>
  <c r="B21"/>
  <c r="A21"/>
  <c r="BE106" i="3"/>
  <c r="I21" i="2" s="1"/>
  <c r="C106" i="3"/>
  <c r="BE99"/>
  <c r="BD99"/>
  <c r="BC99"/>
  <c r="BA99"/>
  <c r="G99"/>
  <c r="BB99" s="1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D100" s="1"/>
  <c r="H19" i="2" s="1"/>
  <c r="BC91" i="3"/>
  <c r="BA91"/>
  <c r="G91"/>
  <c r="G100" s="1"/>
  <c r="B19" i="2"/>
  <c r="A19"/>
  <c r="BE100" i="3"/>
  <c r="I19" i="2" s="1"/>
  <c r="BC100" i="3"/>
  <c r="G19" i="2" s="1"/>
  <c r="BA100" i="3"/>
  <c r="E19" i="2" s="1"/>
  <c r="C100" i="3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D89" s="1"/>
  <c r="H18" i="2" s="1"/>
  <c r="BC83" i="3"/>
  <c r="BA83"/>
  <c r="G83"/>
  <c r="G89" s="1"/>
  <c r="B18" i="2"/>
  <c r="A18"/>
  <c r="BE89" i="3"/>
  <c r="I18" i="2" s="1"/>
  <c r="BC89" i="3"/>
  <c r="G18" i="2" s="1"/>
  <c r="BA89" i="3"/>
  <c r="E18" i="2" s="1"/>
  <c r="C89" i="3"/>
  <c r="BE80"/>
  <c r="BD80"/>
  <c r="BC80"/>
  <c r="BA80"/>
  <c r="G80"/>
  <c r="BB80" s="1"/>
  <c r="BE79"/>
  <c r="BD79"/>
  <c r="BD81" s="1"/>
  <c r="H17" i="2" s="1"/>
  <c r="BC79" i="3"/>
  <c r="BA79"/>
  <c r="G79"/>
  <c r="B17" i="2"/>
  <c r="A17"/>
  <c r="BE81" i="3"/>
  <c r="I17" i="2" s="1"/>
  <c r="BC81" i="3"/>
  <c r="G17" i="2" s="1"/>
  <c r="BA81" i="3"/>
  <c r="E17" i="2" s="1"/>
  <c r="C81" i="3"/>
  <c r="BE76"/>
  <c r="BD76"/>
  <c r="BD77" s="1"/>
  <c r="H16" i="2" s="1"/>
  <c r="BC76" i="3"/>
  <c r="BB76"/>
  <c r="BB77" s="1"/>
  <c r="F16" i="2" s="1"/>
  <c r="G76" i="3"/>
  <c r="BA76" s="1"/>
  <c r="BA77" s="1"/>
  <c r="E16" i="2" s="1"/>
  <c r="B16"/>
  <c r="A16"/>
  <c r="BE77" i="3"/>
  <c r="I16" i="2" s="1"/>
  <c r="BC77" i="3"/>
  <c r="G16" i="2" s="1"/>
  <c r="C77" i="3"/>
  <c r="BE73"/>
  <c r="BD73"/>
  <c r="BC73"/>
  <c r="BB73"/>
  <c r="G73"/>
  <c r="BA73" s="1"/>
  <c r="BE72"/>
  <c r="BD72"/>
  <c r="BC72"/>
  <c r="BB72"/>
  <c r="G72"/>
  <c r="BA72" s="1"/>
  <c r="BE71"/>
  <c r="BD71"/>
  <c r="BC71"/>
  <c r="BB71"/>
  <c r="G71"/>
  <c r="BA71" s="1"/>
  <c r="BE70"/>
  <c r="BD70"/>
  <c r="BC70"/>
  <c r="BB70"/>
  <c r="G70"/>
  <c r="BA70" s="1"/>
  <c r="BE69"/>
  <c r="BD69"/>
  <c r="BC69"/>
  <c r="BB69"/>
  <c r="G69"/>
  <c r="BA69" s="1"/>
  <c r="BE68"/>
  <c r="BD68"/>
  <c r="BC68"/>
  <c r="BB68"/>
  <c r="G68"/>
  <c r="BA68" s="1"/>
  <c r="BE67"/>
  <c r="BD67"/>
  <c r="BC67"/>
  <c r="BB67"/>
  <c r="G67"/>
  <c r="BA67" s="1"/>
  <c r="BE66"/>
  <c r="BD66"/>
  <c r="BC66"/>
  <c r="BB66"/>
  <c r="G66"/>
  <c r="BA66" s="1"/>
  <c r="BE65"/>
  <c r="BD65"/>
  <c r="BC65"/>
  <c r="BB65"/>
  <c r="G65"/>
  <c r="BA65" s="1"/>
  <c r="BE64"/>
  <c r="BD64"/>
  <c r="BC64"/>
  <c r="BB64"/>
  <c r="G64"/>
  <c r="BA64" s="1"/>
  <c r="BE63"/>
  <c r="BD63"/>
  <c r="BC63"/>
  <c r="BB63"/>
  <c r="G63"/>
  <c r="BA63" s="1"/>
  <c r="BE62"/>
  <c r="BD62"/>
  <c r="BC62"/>
  <c r="BB62"/>
  <c r="G62"/>
  <c r="BA62" s="1"/>
  <c r="BE61"/>
  <c r="BD61"/>
  <c r="BC61"/>
  <c r="BB61"/>
  <c r="G61"/>
  <c r="BA61" s="1"/>
  <c r="BE60"/>
  <c r="BD60"/>
  <c r="BC60"/>
  <c r="BB60"/>
  <c r="G60"/>
  <c r="BA60" s="1"/>
  <c r="BE59"/>
  <c r="BD59"/>
  <c r="BC59"/>
  <c r="BB59"/>
  <c r="G59"/>
  <c r="BA59" s="1"/>
  <c r="BE58"/>
  <c r="BD58"/>
  <c r="BC58"/>
  <c r="BB58"/>
  <c r="G58"/>
  <c r="BA58" s="1"/>
  <c r="BE57"/>
  <c r="BD57"/>
  <c r="BC57"/>
  <c r="BB57"/>
  <c r="G57"/>
  <c r="BA57" s="1"/>
  <c r="BE56"/>
  <c r="BD56"/>
  <c r="BC56"/>
  <c r="BB56"/>
  <c r="G56"/>
  <c r="BA56" s="1"/>
  <c r="BE55"/>
  <c r="BD55"/>
  <c r="BC55"/>
  <c r="BB55"/>
  <c r="G55"/>
  <c r="BA55" s="1"/>
  <c r="BE54"/>
  <c r="BD54"/>
  <c r="BC54"/>
  <c r="BB54"/>
  <c r="G54"/>
  <c r="BA54" s="1"/>
  <c r="BE53"/>
  <c r="BD53"/>
  <c r="BC53"/>
  <c r="BB53"/>
  <c r="G53"/>
  <c r="BA53" s="1"/>
  <c r="BE52"/>
  <c r="BD52"/>
  <c r="BC52"/>
  <c r="BB52"/>
  <c r="G52"/>
  <c r="BA52" s="1"/>
  <c r="BE51"/>
  <c r="BD51"/>
  <c r="BC51"/>
  <c r="BB51"/>
  <c r="G51"/>
  <c r="BA51" s="1"/>
  <c r="B15" i="2"/>
  <c r="A15"/>
  <c r="BE74" i="3"/>
  <c r="I15" i="2" s="1"/>
  <c r="BC74" i="3"/>
  <c r="G15" i="2" s="1"/>
  <c r="C74" i="3"/>
  <c r="BE48"/>
  <c r="BD48"/>
  <c r="BC48"/>
  <c r="BB48"/>
  <c r="G48"/>
  <c r="BA48" s="1"/>
  <c r="BE47"/>
  <c r="BD47"/>
  <c r="BD49" s="1"/>
  <c r="H14" i="2" s="1"/>
  <c r="BC47" i="3"/>
  <c r="BB47"/>
  <c r="BB49" s="1"/>
  <c r="F14" i="2" s="1"/>
  <c r="G47" i="3"/>
  <c r="BA47" s="1"/>
  <c r="BA49" s="1"/>
  <c r="E14" i="2" s="1"/>
  <c r="B14"/>
  <c r="A14"/>
  <c r="BE49" i="3"/>
  <c r="I14" i="2" s="1"/>
  <c r="BC49" i="3"/>
  <c r="G14" i="2" s="1"/>
  <c r="C49" i="3"/>
  <c r="BE44"/>
  <c r="BD44"/>
  <c r="BC44"/>
  <c r="BB44"/>
  <c r="G44"/>
  <c r="BA44" s="1"/>
  <c r="BE43"/>
  <c r="BD43"/>
  <c r="BC43"/>
  <c r="BB43"/>
  <c r="G43"/>
  <c r="BA43" s="1"/>
  <c r="BE42"/>
  <c r="BD42"/>
  <c r="BC42"/>
  <c r="BB42"/>
  <c r="G42"/>
  <c r="BA42" s="1"/>
  <c r="BE41"/>
  <c r="BD41"/>
  <c r="BC41"/>
  <c r="BB41"/>
  <c r="G41"/>
  <c r="BA41" s="1"/>
  <c r="BE40"/>
  <c r="BD40"/>
  <c r="BC40"/>
  <c r="BB40"/>
  <c r="G40"/>
  <c r="BA40" s="1"/>
  <c r="BE39"/>
  <c r="BD39"/>
  <c r="BD45" s="1"/>
  <c r="BC39"/>
  <c r="BB39"/>
  <c r="G39"/>
  <c r="BA39" s="1"/>
  <c r="H13" i="2"/>
  <c r="B13"/>
  <c r="A13"/>
  <c r="BE45" i="3"/>
  <c r="I13" i="2" s="1"/>
  <c r="BC45" i="3"/>
  <c r="G13" i="2" s="1"/>
  <c r="BB45" i="3"/>
  <c r="F13" i="2" s="1"/>
  <c r="G45" i="3"/>
  <c r="C45"/>
  <c r="BE36"/>
  <c r="BD36"/>
  <c r="BC36"/>
  <c r="BB36"/>
  <c r="G36"/>
  <c r="BA36" s="1"/>
  <c r="BE35"/>
  <c r="BD35"/>
  <c r="BC35"/>
  <c r="BB35"/>
  <c r="G35"/>
  <c r="BA35" s="1"/>
  <c r="BE34"/>
  <c r="BD34"/>
  <c r="BC34"/>
  <c r="BB34"/>
  <c r="G34"/>
  <c r="BA34" s="1"/>
  <c r="BE33"/>
  <c r="BE37" s="1"/>
  <c r="I12" i="2" s="1"/>
  <c r="BD33" i="3"/>
  <c r="BC33"/>
  <c r="BC37" s="1"/>
  <c r="G12" i="2" s="1"/>
  <c r="BB33" i="3"/>
  <c r="BA33"/>
  <c r="G33"/>
  <c r="B12" i="2"/>
  <c r="A12"/>
  <c r="BD37" i="3"/>
  <c r="H12" i="2" s="1"/>
  <c r="BB37" i="3"/>
  <c r="F12" i="2" s="1"/>
  <c r="G37" i="3"/>
  <c r="C37"/>
  <c r="BE30"/>
  <c r="BD30"/>
  <c r="BC30"/>
  <c r="BB30"/>
  <c r="G30"/>
  <c r="BA30" s="1"/>
  <c r="BE29"/>
  <c r="BD29"/>
  <c r="BC29"/>
  <c r="BB29"/>
  <c r="G29"/>
  <c r="BA29" s="1"/>
  <c r="BE28"/>
  <c r="BD28"/>
  <c r="BC28"/>
  <c r="BC31" s="1"/>
  <c r="G11" i="2" s="1"/>
  <c r="BB28" i="3"/>
  <c r="G28"/>
  <c r="BA28" s="1"/>
  <c r="B11" i="2"/>
  <c r="A11"/>
  <c r="BE31" i="3"/>
  <c r="I11" i="2" s="1"/>
  <c r="BD31" i="3"/>
  <c r="H11" i="2" s="1"/>
  <c r="BB31" i="3"/>
  <c r="F11" i="2" s="1"/>
  <c r="G31" i="3"/>
  <c r="C31"/>
  <c r="BE25"/>
  <c r="BD25"/>
  <c r="BC25"/>
  <c r="BB25"/>
  <c r="G25"/>
  <c r="BA25" s="1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BA21"/>
  <c r="G21"/>
  <c r="BE20"/>
  <c r="BD20"/>
  <c r="BC20"/>
  <c r="BB20"/>
  <c r="G20"/>
  <c r="BA20" s="1"/>
  <c r="B10" i="2"/>
  <c r="A10"/>
  <c r="BE26" i="3"/>
  <c r="I10" i="2" s="1"/>
  <c r="BD26" i="3"/>
  <c r="H10" i="2" s="1"/>
  <c r="BC26" i="3"/>
  <c r="G10" i="2" s="1"/>
  <c r="BB26" i="3"/>
  <c r="F10" i="2" s="1"/>
  <c r="G26" i="3"/>
  <c r="C26"/>
  <c r="BE17"/>
  <c r="BD17"/>
  <c r="BC17"/>
  <c r="BB17"/>
  <c r="G17"/>
  <c r="BA17" s="1"/>
  <c r="BE16"/>
  <c r="BD16"/>
  <c r="BC16"/>
  <c r="BB16"/>
  <c r="G16"/>
  <c r="BA16" s="1"/>
  <c r="BA18" s="1"/>
  <c r="E9" i="2" s="1"/>
  <c r="B9"/>
  <c r="A9"/>
  <c r="BE18" i="3"/>
  <c r="I9" i="2" s="1"/>
  <c r="BD18" i="3"/>
  <c r="H9" i="2" s="1"/>
  <c r="BC18" i="3"/>
  <c r="G9" i="2" s="1"/>
  <c r="BB18" i="3"/>
  <c r="F9" i="2" s="1"/>
  <c r="G18" i="3"/>
  <c r="C18"/>
  <c r="BE13"/>
  <c r="BD13"/>
  <c r="BC13"/>
  <c r="BB13"/>
  <c r="G13"/>
  <c r="BA13" s="1"/>
  <c r="BA14" s="1"/>
  <c r="E8" i="2" s="1"/>
  <c r="B8"/>
  <c r="A8"/>
  <c r="BE14" i="3"/>
  <c r="I8" i="2" s="1"/>
  <c r="BD14" i="3"/>
  <c r="H8" i="2" s="1"/>
  <c r="BC14" i="3"/>
  <c r="G8" i="2" s="1"/>
  <c r="BB14" i="3"/>
  <c r="F8" i="2" s="1"/>
  <c r="G14" i="3"/>
  <c r="C14"/>
  <c r="BE10"/>
  <c r="BD10"/>
  <c r="BC10"/>
  <c r="BB10"/>
  <c r="G10"/>
  <c r="BA10" s="1"/>
  <c r="BE9"/>
  <c r="BD9"/>
  <c r="BC9"/>
  <c r="BB9"/>
  <c r="G9"/>
  <c r="BA9" s="1"/>
  <c r="BE8"/>
  <c r="BD8"/>
  <c r="BC8"/>
  <c r="BB8"/>
  <c r="G8"/>
  <c r="BA8" s="1"/>
  <c r="BA11" s="1"/>
  <c r="E7" i="2" s="1"/>
  <c r="B7"/>
  <c r="A7"/>
  <c r="BE11" i="3"/>
  <c r="I7" i="2" s="1"/>
  <c r="BD11" i="3"/>
  <c r="H7" i="2" s="1"/>
  <c r="BC11" i="3"/>
  <c r="G7" i="2" s="1"/>
  <c r="BB11" i="3"/>
  <c r="F7" i="2" s="1"/>
  <c r="G11" i="3"/>
  <c r="C11"/>
  <c r="C4"/>
  <c r="F3"/>
  <c r="C3"/>
  <c r="C2" i="2"/>
  <c r="C1"/>
  <c r="F31" i="1"/>
  <c r="G8"/>
  <c r="BC167" i="3" l="1"/>
  <c r="G28" i="2" s="1"/>
  <c r="BE167" i="3"/>
  <c r="I28" i="2" s="1"/>
  <c r="BD167" i="3"/>
  <c r="H28" i="2" s="1"/>
  <c r="H31" s="1"/>
  <c r="C15" i="1" s="1"/>
  <c r="BD111" i="3"/>
  <c r="H22" i="2" s="1"/>
  <c r="BB138" i="3"/>
  <c r="F24" i="2" s="1"/>
  <c r="BC138" i="3"/>
  <c r="G24" i="2" s="1"/>
  <c r="BE138" i="3"/>
  <c r="I24" i="2" s="1"/>
  <c r="BB154" i="3"/>
  <c r="F25" i="2" s="1"/>
  <c r="BC154" i="3"/>
  <c r="G25" i="2" s="1"/>
  <c r="G31" s="1"/>
  <c r="C14" i="1" s="1"/>
  <c r="BE154" i="3"/>
  <c r="I25" i="2" s="1"/>
  <c r="BB74" i="3"/>
  <c r="F15" i="2" s="1"/>
  <c r="BD74" i="3"/>
  <c r="H15" i="2" s="1"/>
  <c r="G81" i="3"/>
  <c r="BA26"/>
  <c r="E10" i="2" s="1"/>
  <c r="BA31" i="3"/>
  <c r="E11" i="2" s="1"/>
  <c r="BA37" i="3"/>
  <c r="E12" i="2" s="1"/>
  <c r="BA45" i="3"/>
  <c r="E13" i="2" s="1"/>
  <c r="BA167" i="3"/>
  <c r="E28" i="2" s="1"/>
  <c r="I31"/>
  <c r="C20" i="1" s="1"/>
  <c r="BA74" i="3"/>
  <c r="E15" i="2" s="1"/>
  <c r="BB79" i="3"/>
  <c r="BB81" s="1"/>
  <c r="F17" i="2" s="1"/>
  <c r="BB83" i="3"/>
  <c r="BB89" s="1"/>
  <c r="F18" i="2" s="1"/>
  <c r="BB91" i="3"/>
  <c r="BB100" s="1"/>
  <c r="F19" i="2" s="1"/>
  <c r="BB105" i="3"/>
  <c r="BB106" s="1"/>
  <c r="F21" i="2" s="1"/>
  <c r="BB108" i="3"/>
  <c r="BB111" s="1"/>
  <c r="F22" i="2" s="1"/>
  <c r="BB167" i="3"/>
  <c r="F28" i="2" s="1"/>
  <c r="G49" i="3"/>
  <c r="G74"/>
  <c r="G77"/>
  <c r="E31" i="2" l="1"/>
  <c r="F31"/>
  <c r="C17" i="1" s="1"/>
  <c r="C16"/>
  <c r="C18" l="1"/>
  <c r="C21" s="1"/>
  <c r="G22" l="1"/>
  <c r="C22" s="1"/>
  <c r="F32" s="1"/>
  <c r="F33" s="1"/>
  <c r="F34" s="1"/>
  <c r="G21" l="1"/>
</calcChain>
</file>

<file path=xl/sharedStrings.xml><?xml version="1.0" encoding="utf-8"?>
<sst xmlns="http://schemas.openxmlformats.org/spreadsheetml/2006/main" count="942" uniqueCount="581">
  <si>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</si>
  <si>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</si>
  <si>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</si>
  <si>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</si>
  <si>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</si>
  <si>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</si>
  <si>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</si>
  <si>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</si>
  <si>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</si>
  <si>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</si>
  <si>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</si>
  <si>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</si>
  <si>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</si>
  <si>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</si>
  <si>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</si>
  <si>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</si>
  <si>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</si>
  <si>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</si>
  <si>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</si>
  <si>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</si>
  <si>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</si>
  <si>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</si>
  <si>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</si>
  <si>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</si>
  <si>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</si>
  <si>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</si>
  <si>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</si>
  <si>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</si>
  <si>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</si>
  <si>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</si>
  <si>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</si>
  <si>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</si>
  <si>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</si>
  <si>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</si>
  <si>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</si>
  <si>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</si>
  <si>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</si>
  <si>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</si>
  <si>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</si>
  <si>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</si>
  <si>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</si>
  <si>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</si>
  <si>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</si>
  <si>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</si>
  <si>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</si>
  <si>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</si>
  <si>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</si>
  <si>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</si>
  <si>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</si>
  <si>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</si>
  <si>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</si>
  <si>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</si>
  <si>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</si>
  <si>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</si>
  <si>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</si>
  <si>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</si>
  <si>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</si>
  <si>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</si>
  <si>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</si>
  <si>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</si>
  <si>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</si>
  <si>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</si>
  <si>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</si>
  <si>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</si>
  <si>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</si>
  <si>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</si>
  <si>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</si>
  <si>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</si>
  <si>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</si>
  <si>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</si>
  <si>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132 20-1101.R00</t>
  </si>
  <si>
    <t xml:space="preserve">Hloubení rýh šířky do 60 cm v hor.3 do 100 m3 </t>
  </si>
  <si>
    <t>m3</t>
  </si>
  <si>
    <t>132 20-1109.R00</t>
  </si>
  <si>
    <t xml:space="preserve">Příplatek za lepivost - hloubení rýh 60 cm v hor.3 </t>
  </si>
  <si>
    <t>132 991</t>
  </si>
  <si>
    <t>Zřízení vsakovacích jam vel 1,0x1,0x0,8m  vč. geotextilie a štěrku</t>
  </si>
  <si>
    <t>kpl</t>
  </si>
  <si>
    <t>3</t>
  </si>
  <si>
    <t>Svislé a kompletní konstrukce</t>
  </si>
  <si>
    <t>342 25-5026.RT1</t>
  </si>
  <si>
    <t>m2</t>
  </si>
  <si>
    <t>61</t>
  </si>
  <si>
    <t>Upravy povrchů vnitřní</t>
  </si>
  <si>
    <t>611 42-1431.R00</t>
  </si>
  <si>
    <t xml:space="preserve">Oprava váp.omítek stropů do 50% plochy - štukových </t>
  </si>
  <si>
    <t>612 42-1431.R00</t>
  </si>
  <si>
    <t xml:space="preserve">Oprava vápen.omítek stěn do 50 % pl. - štukových </t>
  </si>
  <si>
    <t>62</t>
  </si>
  <si>
    <t>Upravy povrchů vnější</t>
  </si>
  <si>
    <t>622 42-1553.RT1</t>
  </si>
  <si>
    <t>622 42-1300.RU1</t>
  </si>
  <si>
    <t>622 42-1309.RU1</t>
  </si>
  <si>
    <t>622 42-1309</t>
  </si>
  <si>
    <t>216 90-4112.R00</t>
  </si>
  <si>
    <t xml:space="preserve">Očištění tlakovou vodou zdiva </t>
  </si>
  <si>
    <t>622 45-4321.R00</t>
  </si>
  <si>
    <t xml:space="preserve">Oprava vnějších omítek cement.,štukových do 30 % </t>
  </si>
  <si>
    <t>63</t>
  </si>
  <si>
    <t>Podlahy a podlahové konstrukce</t>
  </si>
  <si>
    <t>632 92-1911.R00</t>
  </si>
  <si>
    <t>Pokládka dlažby z dlaždic beton do písku tl 60mm vč. přiřezání</t>
  </si>
  <si>
    <t>632 92-1913.R00</t>
  </si>
  <si>
    <t xml:space="preserve">Dlažba z dlaždic betonových do písku, tl. 60 mm </t>
  </si>
  <si>
    <t>935 11-1119.R00</t>
  </si>
  <si>
    <t xml:space="preserve">Osazení přík. žlabu do štěrkopísku z tvárnic 50 cm </t>
  </si>
  <si>
    <t>m</t>
  </si>
  <si>
    <t>64</t>
  </si>
  <si>
    <t>Výplně otvorů</t>
  </si>
  <si>
    <t>641 95-2211.R00</t>
  </si>
  <si>
    <t xml:space="preserve">Osazení rámů okenních plast, plocha do 2,5 m2 </t>
  </si>
  <si>
    <t>kus</t>
  </si>
  <si>
    <t>642 95-2121.R00</t>
  </si>
  <si>
    <t xml:space="preserve">Dodatečné osaz plast.zárubní ,pl.do 2,5 m2 </t>
  </si>
  <si>
    <t>642 95-2221.R00</t>
  </si>
  <si>
    <t xml:space="preserve">Dodatečné osaz.plast.zárubní.,pl.nad 2,5m2 </t>
  </si>
  <si>
    <t>641 96-0000.R00</t>
  </si>
  <si>
    <t xml:space="preserve">Těsnění spár otvorových prvků PU pěnou </t>
  </si>
  <si>
    <t>94</t>
  </si>
  <si>
    <t>Lešení a stavební výtahy</t>
  </si>
  <si>
    <t>941 94-1041.R00</t>
  </si>
  <si>
    <t xml:space="preserve">Montáž lešení leh.řad.s podlahami,š.1,2 m, H 10 m </t>
  </si>
  <si>
    <t>941 94-1291.R00</t>
  </si>
  <si>
    <t xml:space="preserve">Příplatek za každý měsíc použití lešení k pol.1041 </t>
  </si>
  <si>
    <t>941 94-1841.R00</t>
  </si>
  <si>
    <t xml:space="preserve">Demontáž lešení leh.řad.s podlahami,š.1,2 m,H 10 m </t>
  </si>
  <si>
    <t>944 94-4011.R00</t>
  </si>
  <si>
    <t xml:space="preserve">Montáž ochranné sítě z umělých vláken </t>
  </si>
  <si>
    <t>944 94-4031.R00</t>
  </si>
  <si>
    <t xml:space="preserve">Příplatek za každý měsíc použití sítí k pol. 4011 </t>
  </si>
  <si>
    <t>944 94-4081.R00</t>
  </si>
  <si>
    <t xml:space="preserve">Demontáž ochranné sítě z umělých vláken </t>
  </si>
  <si>
    <t>95</t>
  </si>
  <si>
    <t>Dokončovací kce na pozem.stav.</t>
  </si>
  <si>
    <t>952 90-1111.R00</t>
  </si>
  <si>
    <t xml:space="preserve">Vyčištění budov o výšce podlaží do 4 m </t>
  </si>
  <si>
    <t>953 90-9001</t>
  </si>
  <si>
    <t xml:space="preserve">Zpětná montáž prvků na fasádě vč. repase a nátěru </t>
  </si>
  <si>
    <t>96</t>
  </si>
  <si>
    <t>Bourání konstrukcí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</si>
  <si>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</si>
  <si>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</si>
  <si>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</si>
  <si>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</si>
  <si>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968 06-1112.R00</t>
  </si>
  <si>
    <t xml:space="preserve">Vyvěšení dřevěných okenních křídel pl. do 1,5 m2 </t>
  </si>
  <si>
    <t>968 06-1125.R00</t>
  </si>
  <si>
    <t xml:space="preserve">Vyvěšení dřevěných dveřních křídel pl. do 2 m2 </t>
  </si>
  <si>
    <t>968 06-2354.R00</t>
  </si>
  <si>
    <t xml:space="preserve">Vybourání dřevěných rámů oken dvojitých pl. 1 m2 </t>
  </si>
  <si>
    <t>968 06-2355.R00</t>
  </si>
  <si>
    <t xml:space="preserve">Vybourání dřevěných rámů oken dvojitých pl. 2 m2 </t>
  </si>
  <si>
    <t>968 06-2455.R00</t>
  </si>
  <si>
    <t xml:space="preserve">Vybourání dřevěných dveřních zárubní pl. do 2 m2 </t>
  </si>
  <si>
    <t>968 06-2456.R00</t>
  </si>
  <si>
    <t xml:space="preserve">Vybourání dřevěných dveřních zárubní pl. nad 2 m2 </t>
  </si>
  <si>
    <t>113 10-6121.R00</t>
  </si>
  <si>
    <t>Rozebrání dlažeb z betonových dlaždic na sucho okap.chodník ke zpětnému použití</t>
  </si>
  <si>
    <t>764 41-0850.R00</t>
  </si>
  <si>
    <t xml:space="preserve">Demontáž oplechování parapetů,rš od 100 do 330 mm </t>
  </si>
  <si>
    <t>764 42-1830.R00</t>
  </si>
  <si>
    <t xml:space="preserve">Demontáž oplechování říms,rš od 100 do 200 mm </t>
  </si>
  <si>
    <t>764 35-2810.R00</t>
  </si>
  <si>
    <t xml:space="preserve">Demontáž žlabů půlkruh. rovných, rš 330 mm, do 30° </t>
  </si>
  <si>
    <t>764 45-4802.R00</t>
  </si>
  <si>
    <t xml:space="preserve">Demontáž odpadních trub kruhových,D 120 mm </t>
  </si>
  <si>
    <t>764 45-6855.R00</t>
  </si>
  <si>
    <t xml:space="preserve">Demontáž kolen výtokových.kruhových,D 120 mm </t>
  </si>
  <si>
    <t>764 35-9810.R00</t>
  </si>
  <si>
    <t xml:space="preserve">Demontáž kotlíku kónického, sklon do 30° </t>
  </si>
  <si>
    <t>764 43-0840.R00</t>
  </si>
  <si>
    <t xml:space="preserve">Demontáž oplechování zdí,rš od 330 do 500 mm </t>
  </si>
  <si>
    <t>764 34-2841.R00</t>
  </si>
  <si>
    <t xml:space="preserve">Demontáž lemování trub D 250 mm, hl. kryt. do 30° </t>
  </si>
  <si>
    <t>968 90-9001</t>
  </si>
  <si>
    <t xml:space="preserve">Demontáž prvků kotvených na fasádě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</si>
  <si>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</si>
  <si>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</si>
  <si>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</si>
  <si>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</si>
  <si>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</si>
  <si>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</si>
  <si>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</si>
  <si>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</si>
  <si>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</si>
  <si>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</si>
  <si>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</si>
  <si>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T</t>
  </si>
  <si>
    <t>99</t>
  </si>
  <si>
    <t>Staveništní přesun hmot</t>
  </si>
  <si>
    <t>999 28-1111.R00</t>
  </si>
  <si>
    <t xml:space="preserve">Přesun hmot pro opravy a údržbu do výšky 25 m </t>
  </si>
  <si>
    <t>711</t>
  </si>
  <si>
    <t>Izolace proti vodě</t>
  </si>
  <si>
    <t>711 49-1172.RZ1</t>
  </si>
  <si>
    <t xml:space="preserve">Izolace tlaková, ochranná textilie, vodorovná </t>
  </si>
  <si>
    <t>998 71-1201.R00</t>
  </si>
  <si>
    <t xml:space="preserve">Přesun hmot pro izolace proti vodě, výšky do 6 m </t>
  </si>
  <si>
    <t>712</t>
  </si>
  <si>
    <t>Živičné krytiny</t>
  </si>
  <si>
    <t>712 90-9001</t>
  </si>
  <si>
    <t xml:space="preserve">Vyspravení a vyčištění stáv. živičné krytiny </t>
  </si>
  <si>
    <t>712 31-1101.R00</t>
  </si>
  <si>
    <t xml:space="preserve">Povlaková krytina střech do 10°, za studena ALP </t>
  </si>
  <si>
    <t>712 34-1559.R00</t>
  </si>
  <si>
    <t xml:space="preserve">Povlaková krytina střech do 10°, NAIP přitavením </t>
  </si>
  <si>
    <t>111-63160</t>
  </si>
  <si>
    <t xml:space="preserve">Lak asfaltový izolační ALP </t>
  </si>
  <si>
    <t>kg</t>
  </si>
  <si>
    <t>628-52250.2</t>
  </si>
  <si>
    <t>998 71-2201.R00</t>
  </si>
  <si>
    <t xml:space="preserve">Přesun hmot pro povlakové krytiny, výšky do 6 m </t>
  </si>
  <si>
    <t>713</t>
  </si>
  <si>
    <t>Izolace tepelné</t>
  </si>
  <si>
    <t>713 12-1111.R00</t>
  </si>
  <si>
    <t xml:space="preserve">Izolace tepelná podlah na sucho, jednovrstvá </t>
  </si>
  <si>
    <t>283-75421</t>
  </si>
  <si>
    <t xml:space="preserve">Deska z polystyrenu extrudov tl 100mm </t>
  </si>
  <si>
    <t>713 13-1131.R00</t>
  </si>
  <si>
    <t xml:space="preserve">Izolace tepelná stěn lepením </t>
  </si>
  <si>
    <t>713 14-1125.R00</t>
  </si>
  <si>
    <t xml:space="preserve">Izolace tepelná střech, desky , na lepidlo </t>
  </si>
  <si>
    <t>283-75771</t>
  </si>
  <si>
    <t>283-75789</t>
  </si>
  <si>
    <t>283-75805</t>
  </si>
  <si>
    <t xml:space="preserve">Deska polystyren EPS 100S Stabil </t>
  </si>
  <si>
    <t>283 75740</t>
  </si>
  <si>
    <t>998 71-3201.R00</t>
  </si>
  <si>
    <t xml:space="preserve">Přesun hmot pro izolace tepelné, výšky do 6 m </t>
  </si>
  <si>
    <t>732</t>
  </si>
  <si>
    <t>Předávací stanice</t>
  </si>
  <si>
    <t>732 101</t>
  </si>
  <si>
    <t xml:space="preserve">Náklady dle přílohy díl 410 </t>
  </si>
  <si>
    <t>762</t>
  </si>
  <si>
    <t>Konstrukce tesařské</t>
  </si>
  <si>
    <t>762 51-2245.R00</t>
  </si>
  <si>
    <t xml:space="preserve">Položení OSB desek </t>
  </si>
  <si>
    <t>607-25017</t>
  </si>
  <si>
    <t xml:space="preserve">Deska dřevoštěpková OSB 3 N tl. 25 mm </t>
  </si>
  <si>
    <t>998 76-2202.R00</t>
  </si>
  <si>
    <t xml:space="preserve">Přesun hmot pro tesařské konstrukce, výšky do 12 m </t>
  </si>
  <si>
    <t>764</t>
  </si>
  <si>
    <t>Konstrukce klempířské</t>
  </si>
  <si>
    <t>764 90-1082.R00</t>
  </si>
  <si>
    <t>Oplechování parapetů, rš 300 mm poplast plech poz 1/K</t>
  </si>
  <si>
    <t>764 90-1030.R00</t>
  </si>
  <si>
    <t>Kotlík žlabový kónický OK vel.žlabu 125 mm poplast plech, poz 5/K</t>
  </si>
  <si>
    <t>764 90-1040.R00</t>
  </si>
  <si>
    <t>Žlab podokap půlkruhový rš.250 poplast plech, poz 3/K</t>
  </si>
  <si>
    <t>764 90-1052.R00</t>
  </si>
  <si>
    <t>Odpadní trouby kruhové D 120 mm poplast plech poz 4/K</t>
  </si>
  <si>
    <t>764 90-1101.R00</t>
  </si>
  <si>
    <t>Oplechování střechy nad římsou vč. krycího plechu poz 2/K</t>
  </si>
  <si>
    <t>764 90-0250.R00</t>
  </si>
  <si>
    <t>Oplechování zdí z poplast plechu, rš do 600 mm poz 6/K</t>
  </si>
  <si>
    <t>764 90-2230.R00</t>
  </si>
  <si>
    <t>Oplechování prostupů  do 150 mm poplast plech poz 7/K</t>
  </si>
  <si>
    <t>764 90-2240.R00</t>
  </si>
  <si>
    <t>Oplechování prostupů do 200 mm poplast plech poz 8/K</t>
  </si>
  <si>
    <t>764 90-9001</t>
  </si>
  <si>
    <t>Oplechování drobných doplňkových konstrukcí poz 15/K</t>
  </si>
  <si>
    <t>998 76-4201.R00</t>
  </si>
  <si>
    <t xml:space="preserve">Přesun hmot pro klempířské konstr., výšky do 6 m </t>
  </si>
  <si>
    <t>766</t>
  </si>
  <si>
    <t>Konstrukce truhlářské</t>
  </si>
  <si>
    <t>766 101</t>
  </si>
  <si>
    <t>Okno plast vel 900/600mm vč.izol dvojskla, kování a mikroventilace, poz OZ1</t>
  </si>
  <si>
    <t>766 102</t>
  </si>
  <si>
    <t>Okno plast vel 900/1000 mm,vč. izol.dvojskla kování a mikroventilace, poz OZ3</t>
  </si>
  <si>
    <t>766 103</t>
  </si>
  <si>
    <t>Okno plast vel 900/1150 vč izol.dvojskla, mikroventilace a kování D+M, poz OZ 4</t>
  </si>
  <si>
    <t>766 104</t>
  </si>
  <si>
    <t>Okno plast vel 900/1300 vč izol.dvojskla, mikroventilace a kování D+M, poz OZ 5</t>
  </si>
  <si>
    <t>766 105</t>
  </si>
  <si>
    <t>Okno plast vel 1050/900 vč izol.dvojskla, mikroventilace a kování D+M, poz OZ 6</t>
  </si>
  <si>
    <t>766 106</t>
  </si>
  <si>
    <t>Okno plast vel 1200/1150 vč izol.dvojskla, mikroventilace a kování D+M, poz OZ 7</t>
  </si>
  <si>
    <t>766 61-5001</t>
  </si>
  <si>
    <t>Dveře vstupní plast vel 1500/2100 vč.prosklení a kování, poz D01</t>
  </si>
  <si>
    <t>766 61-5002</t>
  </si>
  <si>
    <t>Dveře vstupní plast.vel.1400/2100 dvoukř.prosklené vč.kování D+M, poz D02</t>
  </si>
  <si>
    <t>766 61-5003</t>
  </si>
  <si>
    <t>Dveře vstupní plastové vel 800/1970 plné vč. kování, poz D03</t>
  </si>
  <si>
    <t>766 61-5004</t>
  </si>
  <si>
    <t>Dveře vstup.plastové vel 800/1970 proskl vč. kování</t>
  </si>
  <si>
    <t>766 61-5005</t>
  </si>
  <si>
    <t>dveře vstup plast. vel 1400/2250mm proskl vč kování, poz D05</t>
  </si>
  <si>
    <t>766 301</t>
  </si>
  <si>
    <t xml:space="preserve">Mléčná folie na sklo </t>
  </si>
  <si>
    <t>998 76-6201.R00</t>
  </si>
  <si>
    <t xml:space="preserve">Přesun hmot pro truhlářské konstr., výšky do 6 m </t>
  </si>
  <si>
    <t>767</t>
  </si>
  <si>
    <t>Konstrukce zámečnické</t>
  </si>
  <si>
    <t>767 101</t>
  </si>
  <si>
    <t>Repase mříží okna vel 900/600mm poz 01/Z</t>
  </si>
  <si>
    <t>767 102</t>
  </si>
  <si>
    <t>Repase mříží okna vel 900/1000mm poz 03a/Z</t>
  </si>
  <si>
    <t>767 103</t>
  </si>
  <si>
    <t>Repase mříží okna vel 900/1000mm poz 03b/Z</t>
  </si>
  <si>
    <t>767 104</t>
  </si>
  <si>
    <t>Repase mříží okna vel 900/1150 mm poz 04/Z</t>
  </si>
  <si>
    <t>767 105</t>
  </si>
  <si>
    <t>Repase mříží okna vel 900/1300mm poz 05a/Z</t>
  </si>
  <si>
    <t>767 106</t>
  </si>
  <si>
    <t>Repase mříží okna vel 900/1300mm poz 05b/Z</t>
  </si>
  <si>
    <t>767 107</t>
  </si>
  <si>
    <t>Repase mříží okna vel 1050/900mm poz 06/Z</t>
  </si>
  <si>
    <t>767 108</t>
  </si>
  <si>
    <t>Repase mříží okna vel 1200/1150mm poz 07/Z</t>
  </si>
  <si>
    <t>767 111</t>
  </si>
  <si>
    <t>Ochranné úhelníky nerez L 80/80/2 dl.2,0m poz 08/Z</t>
  </si>
  <si>
    <t>767 113</t>
  </si>
  <si>
    <t>Úprava stáv.bezpečnost.oplocení poz 09/Z</t>
  </si>
  <si>
    <t>767 116</t>
  </si>
  <si>
    <t>Repase stáv.žebříku na střechu dl 6,5m poz 10/Z</t>
  </si>
  <si>
    <t>957 99-9002</t>
  </si>
  <si>
    <t>Typová odvodněná čisticí zona vel 100x50cm vč. řešení odvodněnní, poz 11/Z</t>
  </si>
  <si>
    <t>767 120</t>
  </si>
  <si>
    <t xml:space="preserve">Repase stáv.ocelovéo schodiště včetně  zábradlí </t>
  </si>
  <si>
    <t>998 76-7201.R00</t>
  </si>
  <si>
    <t xml:space="preserve">Přesun hmot pro zámečnické konstr., výšky do 6 m </t>
  </si>
  <si>
    <t>776</t>
  </si>
  <si>
    <t>Podlahy povlakové</t>
  </si>
  <si>
    <t>776 10-1115.R00</t>
  </si>
  <si>
    <t>Vyrovnání podkladů samonivelační stěrkou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</si>
  <si>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</si>
  <si>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</si>
  <si>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</si>
  <si>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</si>
  <si>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</si>
  <si>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</si>
  <si>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</si>
  <si>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Nátěový systém pro prům.podlahy vč. výztuž pásky </t>
  </si>
  <si>
    <t>998 77-7202.R00</t>
  </si>
  <si>
    <t xml:space="preserve">Přesun hmot pro podlahy syntetické, výšky do 12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</si>
  <si>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</si>
  <si>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</si>
  <si>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</si>
  <si>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</si>
  <si>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</si>
  <si>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</si>
  <si>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M21</t>
  </si>
  <si>
    <t>Elektromontáže</t>
  </si>
  <si>
    <t>210 20-0029.RAB</t>
  </si>
  <si>
    <t>Úprava hromosvodu pro administrativní budovy</t>
  </si>
  <si>
    <t>kompl</t>
  </si>
  <si>
    <t>Boukalová Jarmila</t>
  </si>
  <si>
    <t>SO 014 OVKT</t>
  </si>
  <si>
    <t>Sníž.energet.náročnosti pro vytápění věznice Příbram</t>
  </si>
  <si>
    <t>Boukalová</t>
  </si>
  <si>
    <t>říjen 2011</t>
  </si>
  <si>
    <t>732Předávací stanice</t>
  </si>
  <si>
    <t>Stavební přípomoce</t>
  </si>
  <si>
    <t>727 101</t>
  </si>
  <si>
    <t>Pomocné ocelové konstrukce</t>
  </si>
  <si>
    <t>733 106</t>
  </si>
  <si>
    <t xml:space="preserve">Tlakové zkoušky potrubí </t>
  </si>
  <si>
    <t>733 104</t>
  </si>
  <si>
    <t>Tepelná izolace potrubí a kolen z polyetylenu tl. 25 mm - do DN 40</t>
  </si>
  <si>
    <t>Nátěry potrubí syntetické základní s 1x email. do DN 40</t>
  </si>
  <si>
    <t>783 102</t>
  </si>
  <si>
    <t>Nátěry potrubí syntetické základní do DN 40</t>
  </si>
  <si>
    <t>783 101</t>
  </si>
  <si>
    <t xml:space="preserve">Jímky pro tlakové a teplotní odběry </t>
  </si>
  <si>
    <t>Tlakoměr diferenciální, roz. 0-100 kPa včetně návarků</t>
  </si>
  <si>
    <t>734 117</t>
  </si>
  <si>
    <t>Teploměr kruhový s jímkou, G 3/8", rozsah 0-120 °C</t>
  </si>
  <si>
    <t>734 116</t>
  </si>
  <si>
    <t xml:space="preserve">Tlakoměr kruhový, rozsah 0-10 bar </t>
  </si>
  <si>
    <t>734 115</t>
  </si>
  <si>
    <t xml:space="preserve">Tlakoměr kruhový, rozsah 0-6 bar </t>
  </si>
  <si>
    <t>734 114</t>
  </si>
  <si>
    <t>G 5/4“</t>
  </si>
  <si>
    <t>734 113</t>
  </si>
  <si>
    <t>Vyvažovací regulační ventil s přednastavením a vypouštěním G 1"</t>
  </si>
  <si>
    <t>734 112</t>
  </si>
  <si>
    <t>G 6/4“</t>
  </si>
  <si>
    <t>734 111</t>
  </si>
  <si>
    <t>734 110</t>
  </si>
  <si>
    <t>Zpětný ventil G 1"</t>
  </si>
  <si>
    <t>734 109</t>
  </si>
  <si>
    <t>Filtr závitový s výměnnou vložkou G 6/4“</t>
  </si>
  <si>
    <t>734 108</t>
  </si>
  <si>
    <t>734 107</t>
  </si>
  <si>
    <t>734 106</t>
  </si>
  <si>
    <t>Kulový kohout G 1“</t>
  </si>
  <si>
    <t>734 105</t>
  </si>
  <si>
    <t>Odvzdušňovací kulový kohout G 3/8“</t>
  </si>
  <si>
    <t>Vypouštěcí a odvzdušňovací kulový kohout G 1/2“</t>
  </si>
  <si>
    <t>734 104</t>
  </si>
  <si>
    <t>Pojistný ventil G = 1,26 m3/h,  otv.př. 10 bar  - dobíjecí okruh TV</t>
  </si>
  <si>
    <t>734 103</t>
  </si>
  <si>
    <t>se schopností regulovat až po úplné uzavření, PN 25, DN 32</t>
  </si>
  <si>
    <t>734 102</t>
  </si>
  <si>
    <t>Uzavírací ventil s lineární škrticí charakteristikou  - armatury na vstupu do PS, DN40</t>
  </si>
  <si>
    <t>734 101</t>
  </si>
  <si>
    <t>Závěsy na potrubí, konzole, objímky</t>
  </si>
  <si>
    <t>Odvzdušňovací nádoby DN 50</t>
  </si>
  <si>
    <t>733 103</t>
  </si>
  <si>
    <t>Orientační štítky na potrubí</t>
  </si>
  <si>
    <t>733 102</t>
  </si>
  <si>
    <t>733 171</t>
  </si>
  <si>
    <t xml:space="preserve">   ve spojích svařovaných do DN 40</t>
  </si>
  <si>
    <t>Potrubí z ocelových trubek závitových v kotelnách a strojovnách</t>
  </si>
  <si>
    <t>733 101</t>
  </si>
  <si>
    <t>Čerpadlo  třístupňové, dobíjecí okruh TV, DN25/10, G = 1,26 m3/h, el. 230 V</t>
  </si>
  <si>
    <t>732 303</t>
  </si>
  <si>
    <t>Čerpadlo třístupňové DN25/6, G = 1,89 m3/h, el. 230 V</t>
  </si>
  <si>
    <t>732 302</t>
  </si>
  <si>
    <t>732 301</t>
  </si>
  <si>
    <t>732 102</t>
  </si>
  <si>
    <t xml:space="preserve">   včetně tepelné izolace, jm.v. 66 kW</t>
  </si>
  <si>
    <t>Deskový výměník z nerezových desek pájených mědí pro ohřev TV</t>
  </si>
  <si>
    <t>včetně kapiláry do přívodního potrubí a návarku 1/4“,</t>
  </si>
  <si>
    <t>vč.tepelné izolace, objem 2500l</t>
  </si>
  <si>
    <t>Akumulační nádoba pro TV, s magneziovou anodou, PN 10,</t>
  </si>
  <si>
    <t>diferenci DN 32/6. G =3,96m3/h, el 230V</t>
  </si>
  <si>
    <t>Čerpadlo s plynulou regulací otáček v závislosti na tlakové</t>
  </si>
  <si>
    <t>nátěrů, pevné body</t>
  </si>
  <si>
    <t>Doplňkové konstrukce z ocelového válc. materiálu včetně</t>
  </si>
  <si>
    <t>teplota 70CPN 10 bar, včetně  spojovacích armatur a fitinek DN 25</t>
  </si>
  <si>
    <t xml:space="preserve">Potrubí dobíjecího okruhu TV ze síťovaného polyethylenu PEX-a, </t>
  </si>
  <si>
    <t>Regulátor diferenčního tlaku plynule nastavitelný, montáž do zpět.potrubí,</t>
  </si>
  <si>
    <t>733 105</t>
  </si>
  <si>
    <t>734 118</t>
  </si>
  <si>
    <t>,713 441</t>
  </si>
  <si>
    <t>733 107</t>
  </si>
  <si>
    <t>Vypracování výrobní dokumentace M + R</t>
  </si>
  <si>
    <t>360 46</t>
  </si>
  <si>
    <t>Revize včetně revizní zprávy</t>
  </si>
  <si>
    <t>Seřízení ma uvedení do provozu</t>
  </si>
  <si>
    <t>360 45</t>
  </si>
  <si>
    <t>Vypracování SW podstanice</t>
  </si>
  <si>
    <t>360 44</t>
  </si>
  <si>
    <t>Převodník metalika-optika</t>
  </si>
  <si>
    <t>360 43</t>
  </si>
  <si>
    <t>Ovládací panel pro montáž na čelní desku rozváděče</t>
  </si>
  <si>
    <t>360 42</t>
  </si>
  <si>
    <t>Podstanice řídícího systému pro  AI=12,DI=10, AO=5, DO=10</t>
  </si>
  <si>
    <t>360 41</t>
  </si>
  <si>
    <t>360 40</t>
  </si>
  <si>
    <t xml:space="preserve"> Nástěnná rozváděčová skříňka, šířka 800, výška 1000, hloubka 260 mm, přívod a vývody horem,včetně jističů,relé,motorových spouštěčů, stykačů, prodrátování,  svorek, přepínačů, signálek a pod, </t>
  </si>
  <si>
    <t>360 39</t>
  </si>
  <si>
    <t xml:space="preserve">  </t>
  </si>
  <si>
    <t>Vodič CYA 6 mm2, žlutozelený</t>
  </si>
  <si>
    <t>360 38</t>
  </si>
  <si>
    <t>Ukončení kabelů smršťovací záklopkou</t>
  </si>
  <si>
    <t>360 37</t>
  </si>
  <si>
    <t>360 36</t>
  </si>
  <si>
    <t>Krabice se svorkama  na povrch (Acidur)</t>
  </si>
  <si>
    <t>360 35</t>
  </si>
  <si>
    <t>Materiál úhelník 35x35x3</t>
  </si>
  <si>
    <t>360 34</t>
  </si>
  <si>
    <t>360 33</t>
  </si>
  <si>
    <t>Kotevní destička</t>
  </si>
  <si>
    <t>360 32</t>
  </si>
  <si>
    <t>360 31</t>
  </si>
  <si>
    <t>Žlab MARS 125x50 včetně kolen, podpěr a vík</t>
  </si>
  <si>
    <t>360 30</t>
  </si>
  <si>
    <t>360 29</t>
  </si>
  <si>
    <t>Žlab MARS 62x50 včetně kolen, podpěr a vík</t>
  </si>
  <si>
    <t>360 28</t>
  </si>
  <si>
    <t>360 27</t>
  </si>
  <si>
    <t>Kabel LAM TWIN 4x2x0,5 pevně uložený</t>
  </si>
  <si>
    <t>360 26</t>
  </si>
  <si>
    <t>360 25</t>
  </si>
  <si>
    <t>Kabel CYKY 5J x 1, 5 pevně uložený</t>
  </si>
  <si>
    <t>360 24</t>
  </si>
  <si>
    <t>360 23</t>
  </si>
  <si>
    <t>Kabel CYKY 3J x 1, 5 pevně uložený</t>
  </si>
  <si>
    <t>360 22</t>
  </si>
  <si>
    <t>360 21</t>
  </si>
  <si>
    <t>Kabel JYSTY 2P x 0,8 pevně uložený</t>
  </si>
  <si>
    <t>360 20</t>
  </si>
  <si>
    <t>KABELY A KONSTRUKCE VČETNĚ NÁTĚRŮ</t>
  </si>
  <si>
    <t xml:space="preserve">Jednopólový vypínač pro nástěnnou montáž, IP44 </t>
  </si>
  <si>
    <t>360 19</t>
  </si>
  <si>
    <t>Zářivkové svítidlo, 2x36W, přisazené, IP54</t>
  </si>
  <si>
    <t>360 18</t>
  </si>
  <si>
    <t>360 17</t>
  </si>
  <si>
    <t>360 16</t>
  </si>
  <si>
    <t>360 15</t>
  </si>
  <si>
    <t>360 14</t>
  </si>
  <si>
    <t>360 13</t>
  </si>
  <si>
    <t>360 12</t>
  </si>
  <si>
    <t>12</t>
  </si>
  <si>
    <t xml:space="preserve">Průchodka </t>
  </si>
  <si>
    <t>360 11</t>
  </si>
  <si>
    <t>11</t>
  </si>
  <si>
    <t>360 10</t>
  </si>
  <si>
    <t>10</t>
  </si>
  <si>
    <t>360 09</t>
  </si>
  <si>
    <t>9</t>
  </si>
  <si>
    <t>360 08</t>
  </si>
  <si>
    <t>8</t>
  </si>
  <si>
    <t>360 07</t>
  </si>
  <si>
    <t>7</t>
  </si>
  <si>
    <t>360 06</t>
  </si>
  <si>
    <t>6</t>
  </si>
  <si>
    <t>360,05</t>
  </si>
  <si>
    <t>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</si>
  <si>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</si>
  <si>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</si>
  <si>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</si>
  <si>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</si>
  <si>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</si>
  <si>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</si>
  <si>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</si>
  <si>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</si>
  <si>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Čidlo teploty tyčové , 47/1-2x,48/1,49/1, 49/3,,50/1</t>
  </si>
  <si>
    <t>Prostorový snímač teploty ,48/2,50/4,</t>
  </si>
  <si>
    <t>Snímač tlaku , 0-10V, 0-6B,47/2,</t>
  </si>
  <si>
    <t>Stonkový termostat, 30 až 90 st.C, 50/2</t>
  </si>
  <si>
    <t>Snímač zaplavení včetně elektrod, 50/3</t>
  </si>
  <si>
    <t>Havarijní ventil s elektrohydraulickým uzávěrem, DN 32, PN25, pohon 230V,50 Hz, 46/5</t>
  </si>
  <si>
    <t>ROZVÁDĚČ RA-014</t>
  </si>
  <si>
    <t>SOFTWARE objektu 014</t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</si>
  <si>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kv=4,0 m3/hod, PN16,pohon 24V, 0-10V, 48/3,</t>
    </r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</si>
  <si>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kv=10,0 m3/hod, PN16,pohon 24V, 0-10V, 49/2,</t>
    </r>
  </si>
  <si>
    <t>360 48</t>
  </si>
  <si>
    <t>360 49</t>
  </si>
  <si>
    <t>celkem za</t>
  </si>
  <si>
    <t>M36 Měření a regulace</t>
  </si>
  <si>
    <t>M36</t>
  </si>
  <si>
    <t>Měření a regulace</t>
  </si>
  <si>
    <t>Náklady dlepřílohy díl 700</t>
  </si>
  <si>
    <t>MaR</t>
  </si>
  <si>
    <t>Zdravotní instalace celkem</t>
  </si>
  <si>
    <t xml:space="preserve">Stavební přípomoce </t>
  </si>
  <si>
    <t>727 01</t>
  </si>
  <si>
    <t>Zednické výpomoce</t>
  </si>
  <si>
    <t>727</t>
  </si>
  <si>
    <t xml:space="preserve">Přesun hmot pro vnitřní vodovod, výšky do 6 m </t>
  </si>
  <si>
    <t>998 72-2201.R00</t>
  </si>
  <si>
    <t xml:space="preserve">Proplach a dezinfekce vodovod.potrubí DN 80 </t>
  </si>
  <si>
    <t>722 29-0234.R00</t>
  </si>
  <si>
    <t xml:space="preserve">Zkouška tlaku potrubí závitového DN 50 </t>
  </si>
  <si>
    <t>722 29-0226.R00</t>
  </si>
  <si>
    <t xml:space="preserve">Pozinkované žlábky pro potrubí DN 50 </t>
  </si>
  <si>
    <t>722 17-9003</t>
  </si>
  <si>
    <t xml:space="preserve">Izolace tl 30mm prům 50mm </t>
  </si>
  <si>
    <t>713 41-9301</t>
  </si>
  <si>
    <t xml:space="preserve">Potrubí z PPR , D 20/2,8 mm vč. tep.izol tl 20mm </t>
  </si>
  <si>
    <t>722 17-2311.R00</t>
  </si>
  <si>
    <t xml:space="preserve">Potrubí z PPR , D 50/6,9 mm vč. izolace tl 9mm </t>
  </si>
  <si>
    <t>722 17-2315.R00</t>
  </si>
  <si>
    <t xml:space="preserve">Zpětná klapka DN 40 </t>
  </si>
  <si>
    <t>722 23-1065</t>
  </si>
  <si>
    <t xml:space="preserve">kulový kohout vypouštěcí DN40 </t>
  </si>
  <si>
    <t>722 22-2325</t>
  </si>
  <si>
    <t xml:space="preserve">Kulový kohout s vypoušť DN 15 </t>
  </si>
  <si>
    <t>722 22-2321</t>
  </si>
  <si>
    <t xml:space="preserve">Ventil pojistný G 1 </t>
  </si>
  <si>
    <t>722 23-1163.R00</t>
  </si>
  <si>
    <t xml:space="preserve">Expanzní nádoba na pitnou vodu 80l </t>
  </si>
  <si>
    <t>724 11-9002</t>
  </si>
  <si>
    <t xml:space="preserve">Tlakoměr deformační 0-10 MPa , D 160 </t>
  </si>
  <si>
    <t>734 42-1130.R00</t>
  </si>
  <si>
    <t xml:space="preserve">Teploměr přímý s pouzdrem </t>
  </si>
  <si>
    <t>734 41-1111.R00</t>
  </si>
  <si>
    <t xml:space="preserve">Oprava potrubí z PE trubek,vsazení odbočky DN 63 </t>
  </si>
  <si>
    <t>722 17-0914.R00</t>
  </si>
  <si>
    <t xml:space="preserve">Napojení plast.potrubí na stáv.potrubí pozink </t>
  </si>
  <si>
    <t>722 17-9002</t>
  </si>
  <si>
    <t xml:space="preserve">Demontáž nepotřebných rozvodů vody a zařízení </t>
  </si>
  <si>
    <t>722 133-9001</t>
  </si>
  <si>
    <t>Vnitřní vodovod</t>
  </si>
  <si>
    <t>722</t>
  </si>
  <si>
    <t>720</t>
  </si>
  <si>
    <t>Zdravotní instalace</t>
  </si>
  <si>
    <t>720 01</t>
  </si>
  <si>
    <t>Náklady dle přílohy díl 200</t>
  </si>
  <si>
    <t>Zateplovací systém ETICS tl.40 mm se silikátovou omítkou 2,5 kg/m2</t>
  </si>
  <si>
    <t>Zateplovací systém ETICS tl. 150 mm se silikátovou omítkou 2,5 kg/m2</t>
  </si>
  <si>
    <t>Zateplení objektu deskou z pěn.skla tl 15 cm vč omítky silikátové</t>
  </si>
  <si>
    <t xml:space="preserve">SBS pás modif. S posypem tl. 40 </t>
  </si>
  <si>
    <t xml:space="preserve">Kompl.izol.dílec z EPS a asfalt.pásu tl. 60 mm </t>
  </si>
  <si>
    <t xml:space="preserve">Kompl.izol.dílec z EPS a asfalt.pásu tl. 150 mm </t>
  </si>
  <si>
    <t xml:space="preserve">Polystyren extrudovaný tl 70 mm </t>
  </si>
  <si>
    <t>Nadezdívka z desek porobet. tl. 12,5 cm desky P 2 - 500, 599 x 249 x 125 mm</t>
  </si>
  <si>
    <t>Zateplovací systém dle etics, soklový polystyren 70 mm s omítkou marmolit</t>
  </si>
</sst>
</file>

<file path=xl/styles.xml><?xml version="1.0" encoding="utf-8"?>
<styleSheet xmlns="http://schemas.openxmlformats.org/spreadsheetml/2006/main">
  <numFmts count="3">
    <numFmt numFmtId="164" formatCode="#,##0\ &quot;Kč&quot;"/>
    <numFmt numFmtId="165" formatCode="#,##0.00_ ;[Red]\-#,##0.00\ "/>
    <numFmt numFmtId="166" formatCode="#,##0_ ;[Red]\-#,##0\ "/>
  </numFmts>
  <fonts count="35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</font>
    <font>
      <i/>
      <sz val="8"/>
      <name val="Arial CE"/>
      <charset val="238"/>
    </font>
    <font>
      <sz val="10"/>
      <name val="Arial"/>
      <family val="2"/>
      <charset val="238"/>
    </font>
    <font>
      <b/>
      <i/>
      <sz val="8"/>
      <name val="Arial CE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name val="Arial"/>
      <family val="2"/>
      <charset val="238"/>
    </font>
    <font>
      <b/>
      <i/>
      <sz val="10"/>
      <name val="Arial CE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9" fillId="0" borderId="0"/>
    <xf numFmtId="0" fontId="23" fillId="0" borderId="0"/>
    <xf numFmtId="0" fontId="20" fillId="0" borderId="0"/>
    <xf numFmtId="0" fontId="26" fillId="0" borderId="0"/>
  </cellStyleXfs>
  <cellXfs count="24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4" fontId="21" fillId="0" borderId="60" xfId="1" applyNumberFormat="1" applyFont="1" applyFill="1" applyBorder="1"/>
    <xf numFmtId="0" fontId="5" fillId="0" borderId="60" xfId="1" applyFont="1" applyFill="1" applyBorder="1" applyAlignment="1">
      <alignment horizontal="center"/>
    </xf>
    <xf numFmtId="4" fontId="22" fillId="0" borderId="53" xfId="1" applyNumberFormat="1" applyFont="1" applyFill="1" applyBorder="1"/>
    <xf numFmtId="49" fontId="22" fillId="0" borderId="53" xfId="1" applyNumberFormat="1" applyFont="1" applyFill="1" applyBorder="1" applyAlignment="1">
      <alignment horizontal="right"/>
    </xf>
    <xf numFmtId="0" fontId="22" fillId="0" borderId="53" xfId="1" applyFont="1" applyFill="1" applyBorder="1" applyAlignment="1">
      <alignment horizontal="center"/>
    </xf>
    <xf numFmtId="4" fontId="22" fillId="0" borderId="6" xfId="1" applyNumberFormat="1" applyFont="1" applyFill="1" applyBorder="1" applyAlignment="1">
      <alignment horizontal="right"/>
    </xf>
    <xf numFmtId="0" fontId="22" fillId="0" borderId="6" xfId="1" applyNumberFormat="1" applyFont="1" applyFill="1" applyBorder="1" applyAlignment="1">
      <alignment horizontal="right"/>
    </xf>
    <xf numFmtId="49" fontId="25" fillId="0" borderId="53" xfId="1" applyNumberFormat="1" applyFont="1" applyFill="1" applyBorder="1" applyAlignment="1">
      <alignment horizontal="right"/>
    </xf>
    <xf numFmtId="49" fontId="22" fillId="0" borderId="53" xfId="1" applyNumberFormat="1" applyFont="1" applyFill="1" applyBorder="1" applyAlignment="1">
      <alignment horizontal="right" vertical="top"/>
    </xf>
    <xf numFmtId="2" fontId="22" fillId="0" borderId="6" xfId="1" applyNumberFormat="1" applyFont="1" applyFill="1" applyBorder="1" applyAlignment="1">
      <alignment horizontal="right"/>
    </xf>
    <xf numFmtId="4" fontId="17" fillId="0" borderId="6" xfId="1" applyNumberFormat="1" applyFont="1" applyFill="1" applyBorder="1" applyAlignment="1">
      <alignment horizontal="right"/>
    </xf>
    <xf numFmtId="0" fontId="8" fillId="0" borderId="53" xfId="1" applyFont="1" applyFill="1" applyBorder="1" applyAlignment="1">
      <alignment horizontal="center"/>
    </xf>
    <xf numFmtId="0" fontId="24" fillId="0" borderId="53" xfId="4" applyFont="1" applyBorder="1" applyAlignment="1"/>
    <xf numFmtId="0" fontId="24" fillId="0" borderId="53" xfId="4" applyFont="1" applyBorder="1" applyAlignment="1">
      <alignment horizontal="center"/>
    </xf>
    <xf numFmtId="0" fontId="24" fillId="0" borderId="53" xfId="4" applyFont="1" applyBorder="1" applyAlignment="1">
      <alignment horizontal="left" indent="1"/>
    </xf>
    <xf numFmtId="0" fontId="24" fillId="0" borderId="53" xfId="4" applyNumberFormat="1" applyFont="1" applyBorder="1" applyAlignment="1">
      <alignment horizontal="left" wrapText="1" indent="1"/>
    </xf>
    <xf numFmtId="0" fontId="24" fillId="0" borderId="13" xfId="4" applyFont="1" applyBorder="1" applyAlignment="1">
      <alignment horizontal="left" indent="1"/>
    </xf>
    <xf numFmtId="0" fontId="24" fillId="0" borderId="53" xfId="4" applyFont="1" applyFill="1" applyBorder="1" applyAlignment="1">
      <alignment horizontal="left" indent="1"/>
    </xf>
    <xf numFmtId="0" fontId="24" fillId="0" borderId="13" xfId="4" applyFont="1" applyFill="1" applyBorder="1" applyAlignment="1">
      <alignment horizontal="left" indent="1"/>
    </xf>
    <xf numFmtId="0" fontId="24" fillId="0" borderId="53" xfId="4" applyNumberFormat="1" applyFont="1" applyBorder="1" applyAlignment="1">
      <alignment horizontal="center" wrapText="1"/>
    </xf>
    <xf numFmtId="0" fontId="27" fillId="0" borderId="60" xfId="1" applyFont="1" applyFill="1" applyBorder="1"/>
    <xf numFmtId="0" fontId="17" fillId="0" borderId="60" xfId="1" applyFont="1" applyFill="1" applyBorder="1" applyAlignment="1">
      <alignment horizontal="center"/>
    </xf>
    <xf numFmtId="0" fontId="17" fillId="0" borderId="60" xfId="1" applyNumberFormat="1" applyFont="1" applyFill="1" applyBorder="1" applyAlignment="1">
      <alignment horizontal="right"/>
    </xf>
    <xf numFmtId="0" fontId="9" fillId="0" borderId="58" xfId="1" applyNumberFormat="1" applyFill="1" applyBorder="1" applyAlignment="1">
      <alignment horizontal="right"/>
    </xf>
    <xf numFmtId="0" fontId="21" fillId="0" borderId="0" xfId="1" applyFont="1"/>
    <xf numFmtId="4" fontId="21" fillId="0" borderId="60" xfId="1" applyNumberFormat="1" applyFont="1" applyBorder="1"/>
    <xf numFmtId="0" fontId="21" fillId="0" borderId="60" xfId="1" applyFont="1" applyBorder="1"/>
    <xf numFmtId="0" fontId="17" fillId="0" borderId="53" xfId="1" applyFont="1" applyBorder="1" applyAlignment="1">
      <alignment horizontal="center"/>
    </xf>
    <xf numFmtId="0" fontId="17" fillId="0" borderId="53" xfId="1" applyFont="1" applyBorder="1"/>
    <xf numFmtId="3" fontId="17" fillId="0" borderId="53" xfId="1" applyNumberFormat="1" applyFont="1" applyBorder="1" applyAlignment="1">
      <alignment horizontal="center"/>
    </xf>
    <xf numFmtId="4" fontId="22" fillId="0" borderId="53" xfId="1" applyNumberFormat="1" applyFont="1" applyFill="1" applyBorder="1" applyAlignment="1">
      <alignment vertical="center"/>
    </xf>
    <xf numFmtId="0" fontId="17" fillId="0" borderId="53" xfId="1" applyFont="1" applyBorder="1" applyAlignment="1">
      <alignment horizontal="center" vertical="center"/>
    </xf>
    <xf numFmtId="0" fontId="17" fillId="0" borderId="53" xfId="1" applyFont="1" applyBorder="1" applyAlignment="1">
      <alignment vertical="center"/>
    </xf>
    <xf numFmtId="49" fontId="8" fillId="0" borderId="53" xfId="1" applyNumberFormat="1" applyFont="1" applyFill="1" applyBorder="1" applyAlignment="1">
      <alignment horizontal="center"/>
    </xf>
    <xf numFmtId="49" fontId="22" fillId="0" borderId="53" xfId="1" applyNumberFormat="1" applyFont="1" applyFill="1" applyBorder="1" applyAlignment="1">
      <alignment horizontal="center"/>
    </xf>
    <xf numFmtId="0" fontId="9" fillId="0" borderId="60" xfId="1" applyBorder="1"/>
    <xf numFmtId="0" fontId="9" fillId="0" borderId="60" xfId="1" applyBorder="1" applyAlignment="1">
      <alignment horizontal="right"/>
    </xf>
    <xf numFmtId="0" fontId="28" fillId="0" borderId="0" xfId="0" applyFont="1" applyAlignment="1">
      <alignment horizontal="left" vertical="center" wrapText="1"/>
    </xf>
    <xf numFmtId="0" fontId="28" fillId="0" borderId="53" xfId="0" applyFont="1" applyBorder="1" applyAlignment="1">
      <alignment horizontal="center" vertical="center"/>
    </xf>
    <xf numFmtId="166" fontId="28" fillId="0" borderId="0" xfId="0" applyNumberFormat="1" applyFont="1" applyAlignment="1">
      <alignment vertical="center"/>
    </xf>
    <xf numFmtId="165" fontId="28" fillId="0" borderId="13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 wrapText="1"/>
    </xf>
    <xf numFmtId="0" fontId="28" fillId="0" borderId="53" xfId="0" applyFont="1" applyBorder="1" applyAlignment="1">
      <alignment horizontal="left" vertical="center" wrapText="1"/>
    </xf>
    <xf numFmtId="166" fontId="28" fillId="0" borderId="53" xfId="0" applyNumberFormat="1" applyFont="1" applyBorder="1" applyAlignment="1">
      <alignment vertical="center"/>
    </xf>
    <xf numFmtId="165" fontId="28" fillId="0" borderId="53" xfId="0" applyNumberFormat="1" applyFont="1" applyBorder="1" applyAlignment="1">
      <alignment vertical="center"/>
    </xf>
    <xf numFmtId="0" fontId="22" fillId="0" borderId="53" xfId="1" applyFont="1" applyBorder="1"/>
    <xf numFmtId="0" fontId="31" fillId="0" borderId="53" xfId="1" applyFont="1" applyBorder="1"/>
    <xf numFmtId="0" fontId="32" fillId="0" borderId="53" xfId="0" applyFont="1" applyBorder="1" applyAlignment="1">
      <alignment horizontal="center" vertical="center"/>
    </xf>
    <xf numFmtId="166" fontId="32" fillId="0" borderId="53" xfId="0" applyNumberFormat="1" applyFont="1" applyBorder="1" applyAlignment="1">
      <alignment vertical="center"/>
    </xf>
    <xf numFmtId="165" fontId="32" fillId="0" borderId="53" xfId="0" applyNumberFormat="1" applyFont="1" applyBorder="1" applyAlignment="1">
      <alignment vertical="center"/>
    </xf>
    <xf numFmtId="0" fontId="31" fillId="0" borderId="0" xfId="1" applyFont="1"/>
    <xf numFmtId="0" fontId="33" fillId="0" borderId="53" xfId="0" applyFont="1" applyBorder="1" applyAlignment="1">
      <alignment horizontal="left" vertical="center" wrapText="1"/>
    </xf>
    <xf numFmtId="4" fontId="31" fillId="0" borderId="53" xfId="1" applyNumberFormat="1" applyFont="1" applyBorder="1"/>
    <xf numFmtId="0" fontId="9" fillId="0" borderId="61" xfId="1" applyFill="1" applyBorder="1"/>
    <xf numFmtId="4" fontId="17" fillId="0" borderId="53" xfId="1" applyNumberFormat="1" applyFont="1" applyBorder="1"/>
    <xf numFmtId="0" fontId="17" fillId="0" borderId="0" xfId="1" applyFont="1"/>
    <xf numFmtId="4" fontId="34" fillId="0" borderId="60" xfId="1" applyNumberFormat="1" applyFont="1" applyBorder="1"/>
    <xf numFmtId="0" fontId="34" fillId="0" borderId="60" xfId="1" applyFont="1" applyBorder="1"/>
    <xf numFmtId="0" fontId="34" fillId="0" borderId="61" xfId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5">
    <cellStyle name="normální" xfId="0" builtinId="0"/>
    <cellStyle name="Normální 2" xfId="3"/>
    <cellStyle name="Normální 3" xfId="2"/>
    <cellStyle name="Normální 4" xfId="4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24</xdr:row>
      <xdr:rowOff>0</xdr:rowOff>
    </xdr:from>
    <xdr:to>
      <xdr:col>5</xdr:col>
      <xdr:colOff>552450</xdr:colOff>
      <xdr:row>24</xdr:row>
      <xdr:rowOff>0</xdr:rowOff>
    </xdr:to>
    <xdr:sp macro="" textlink="">
      <xdr:nvSpPr>
        <xdr:cNvPr id="2" name="Line 21"/>
        <xdr:cNvSpPr>
          <a:spLocks noChangeShapeType="1"/>
        </xdr:cNvSpPr>
      </xdr:nvSpPr>
      <xdr:spPr bwMode="auto">
        <a:xfrm>
          <a:off x="3276600" y="38862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24</xdr:row>
      <xdr:rowOff>0</xdr:rowOff>
    </xdr:from>
    <xdr:to>
      <xdr:col>5</xdr:col>
      <xdr:colOff>542925</xdr:colOff>
      <xdr:row>24</xdr:row>
      <xdr:rowOff>0</xdr:rowOff>
    </xdr:to>
    <xdr:sp macro="" textlink="">
      <xdr:nvSpPr>
        <xdr:cNvPr id="3" name="Line 22"/>
        <xdr:cNvSpPr>
          <a:spLocks noChangeShapeType="1"/>
        </xdr:cNvSpPr>
      </xdr:nvSpPr>
      <xdr:spPr bwMode="auto">
        <a:xfrm>
          <a:off x="3267075" y="38862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26</xdr:row>
      <xdr:rowOff>0</xdr:rowOff>
    </xdr:from>
    <xdr:to>
      <xdr:col>5</xdr:col>
      <xdr:colOff>552450</xdr:colOff>
      <xdr:row>26</xdr:row>
      <xdr:rowOff>0</xdr:rowOff>
    </xdr:to>
    <xdr:sp macro="" textlink="">
      <xdr:nvSpPr>
        <xdr:cNvPr id="4" name="Line 33"/>
        <xdr:cNvSpPr>
          <a:spLocks noChangeShapeType="1"/>
        </xdr:cNvSpPr>
      </xdr:nvSpPr>
      <xdr:spPr bwMode="auto">
        <a:xfrm>
          <a:off x="5867400" y="1214056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26</xdr:row>
      <xdr:rowOff>0</xdr:rowOff>
    </xdr:from>
    <xdr:to>
      <xdr:col>5</xdr:col>
      <xdr:colOff>542925</xdr:colOff>
      <xdr:row>26</xdr:row>
      <xdr:rowOff>0</xdr:rowOff>
    </xdr:to>
    <xdr:sp macro="" textlink="">
      <xdr:nvSpPr>
        <xdr:cNvPr id="5" name="Line 34"/>
        <xdr:cNvSpPr>
          <a:spLocks noChangeShapeType="1"/>
        </xdr:cNvSpPr>
      </xdr:nvSpPr>
      <xdr:spPr bwMode="auto">
        <a:xfrm>
          <a:off x="5857875" y="1214056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ZT/ZT%2001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0%20Sklad%20C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  <sheetName val="410 V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G13">
            <v>0</v>
          </cell>
          <cell r="H13">
            <v>0</v>
          </cell>
          <cell r="I13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2">
          <cell r="H22">
            <v>17878.528296000004</v>
          </cell>
        </row>
      </sheetData>
      <sheetData sheetId="2"/>
      <sheetData sheetId="3" refreshError="1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6">
          <cell r="C6" t="str">
            <v>ZT 014</v>
          </cell>
        </row>
        <row r="7">
          <cell r="G7">
            <v>0</v>
          </cell>
        </row>
      </sheetData>
      <sheetData sheetId="1">
        <row r="9">
          <cell r="E9">
            <v>0</v>
          </cell>
          <cell r="F9">
            <v>25923.1875</v>
          </cell>
          <cell r="G9">
            <v>0</v>
          </cell>
          <cell r="H9">
            <v>0</v>
          </cell>
          <cell r="I9">
            <v>0</v>
          </cell>
        </row>
        <row r="15">
          <cell r="H15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00 UT"/>
      <sheetName val="410 PS"/>
    </sheetNames>
    <sheetDataSet>
      <sheetData sheetId="0">
        <row r="4">
          <cell r="C4" t="str">
            <v>SO 010 Sklad CH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6">
          <cell r="E16">
            <v>38652.3194</v>
          </cell>
          <cell r="F16">
            <v>446233.35615000001</v>
          </cell>
          <cell r="G16">
            <v>0</v>
          </cell>
          <cell r="H16">
            <v>297200</v>
          </cell>
          <cell r="I16">
            <v>0</v>
          </cell>
        </row>
      </sheetData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4" workbookViewId="0">
      <selection activeCell="D29" sqref="D29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347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348</v>
      </c>
      <c r="D6" s="10"/>
      <c r="E6" s="10"/>
      <c r="F6" s="18"/>
      <c r="G6" s="12"/>
    </row>
    <row r="7" spans="1:57">
      <c r="A7" s="13" t="s">
        <v>8</v>
      </c>
      <c r="B7" s="15"/>
      <c r="C7" s="227"/>
      <c r="D7" s="228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227"/>
      <c r="D8" s="228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229" t="s">
        <v>346</v>
      </c>
      <c r="F11" s="230"/>
      <c r="G11" s="231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 t="s">
        <v>349</v>
      </c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166" t="s">
        <v>350</v>
      </c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>
      <c r="A37" s="66"/>
      <c r="B37" s="232"/>
      <c r="C37" s="232"/>
      <c r="D37" s="232"/>
      <c r="E37" s="232"/>
      <c r="F37" s="232"/>
      <c r="G37" s="232"/>
      <c r="H37" t="s">
        <v>4</v>
      </c>
    </row>
    <row r="38" spans="1:8" ht="12.75" customHeight="1">
      <c r="A38" s="67"/>
      <c r="B38" s="232"/>
      <c r="C38" s="232"/>
      <c r="D38" s="232"/>
      <c r="E38" s="232"/>
      <c r="F38" s="232"/>
      <c r="G38" s="232"/>
      <c r="H38" t="s">
        <v>4</v>
      </c>
    </row>
    <row r="39" spans="1:8">
      <c r="A39" s="67"/>
      <c r="B39" s="232"/>
      <c r="C39" s="232"/>
      <c r="D39" s="232"/>
      <c r="E39" s="232"/>
      <c r="F39" s="232"/>
      <c r="G39" s="232"/>
      <c r="H39" t="s">
        <v>4</v>
      </c>
    </row>
    <row r="40" spans="1:8">
      <c r="A40" s="67"/>
      <c r="B40" s="232"/>
      <c r="C40" s="232"/>
      <c r="D40" s="232"/>
      <c r="E40" s="232"/>
      <c r="F40" s="232"/>
      <c r="G40" s="232"/>
      <c r="H40" t="s">
        <v>4</v>
      </c>
    </row>
    <row r="41" spans="1:8">
      <c r="A41" s="67"/>
      <c r="B41" s="232"/>
      <c r="C41" s="232"/>
      <c r="D41" s="232"/>
      <c r="E41" s="232"/>
      <c r="F41" s="232"/>
      <c r="G41" s="232"/>
      <c r="H41" t="s">
        <v>4</v>
      </c>
    </row>
    <row r="42" spans="1:8">
      <c r="A42" s="67"/>
      <c r="B42" s="232"/>
      <c r="C42" s="232"/>
      <c r="D42" s="232"/>
      <c r="E42" s="232"/>
      <c r="F42" s="232"/>
      <c r="G42" s="232"/>
      <c r="H42" t="s">
        <v>4</v>
      </c>
    </row>
    <row r="43" spans="1:8">
      <c r="A43" s="67"/>
      <c r="B43" s="232"/>
      <c r="C43" s="232"/>
      <c r="D43" s="232"/>
      <c r="E43" s="232"/>
      <c r="F43" s="232"/>
      <c r="G43" s="232"/>
      <c r="H43" t="s">
        <v>4</v>
      </c>
    </row>
    <row r="44" spans="1:8">
      <c r="A44" s="67"/>
      <c r="B44" s="232"/>
      <c r="C44" s="232"/>
      <c r="D44" s="232"/>
      <c r="E44" s="232"/>
      <c r="F44" s="232"/>
      <c r="G44" s="232"/>
      <c r="H44" t="s">
        <v>4</v>
      </c>
    </row>
    <row r="45" spans="1:8" ht="3" customHeight="1">
      <c r="A45" s="67"/>
      <c r="B45" s="232"/>
      <c r="C45" s="232"/>
      <c r="D45" s="232"/>
      <c r="E45" s="232"/>
      <c r="F45" s="232"/>
      <c r="G45" s="232"/>
      <c r="H45" t="s">
        <v>4</v>
      </c>
    </row>
    <row r="46" spans="1:8">
      <c r="B46" s="226"/>
      <c r="C46" s="226"/>
      <c r="D46" s="226"/>
      <c r="E46" s="226"/>
      <c r="F46" s="226"/>
      <c r="G46" s="226"/>
    </row>
    <row r="47" spans="1:8">
      <c r="B47" s="226"/>
      <c r="C47" s="226"/>
      <c r="D47" s="226"/>
      <c r="E47" s="226"/>
      <c r="F47" s="226"/>
      <c r="G47" s="226"/>
    </row>
    <row r="48" spans="1:8">
      <c r="B48" s="226"/>
      <c r="C48" s="226"/>
      <c r="D48" s="226"/>
      <c r="E48" s="226"/>
      <c r="F48" s="226"/>
      <c r="G48" s="226"/>
    </row>
    <row r="49" spans="2:7">
      <c r="B49" s="226"/>
      <c r="C49" s="226"/>
      <c r="D49" s="226"/>
      <c r="E49" s="226"/>
      <c r="F49" s="226"/>
      <c r="G49" s="226"/>
    </row>
    <row r="50" spans="2:7">
      <c r="B50" s="226"/>
      <c r="C50" s="226"/>
      <c r="D50" s="226"/>
      <c r="E50" s="226"/>
      <c r="F50" s="226"/>
      <c r="G50" s="226"/>
    </row>
    <row r="51" spans="2:7">
      <c r="B51" s="226"/>
      <c r="C51" s="226"/>
      <c r="D51" s="226"/>
      <c r="E51" s="226"/>
      <c r="F51" s="226"/>
      <c r="G51" s="226"/>
    </row>
    <row r="52" spans="2:7">
      <c r="B52" s="226"/>
      <c r="C52" s="226"/>
      <c r="D52" s="226"/>
      <c r="E52" s="226"/>
      <c r="F52" s="226"/>
      <c r="G52" s="226"/>
    </row>
    <row r="53" spans="2:7">
      <c r="B53" s="226"/>
      <c r="C53" s="226"/>
      <c r="D53" s="226"/>
      <c r="E53" s="226"/>
      <c r="F53" s="226"/>
      <c r="G53" s="226"/>
    </row>
    <row r="54" spans="2:7">
      <c r="B54" s="226"/>
      <c r="C54" s="226"/>
      <c r="D54" s="226"/>
      <c r="E54" s="226"/>
      <c r="F54" s="226"/>
      <c r="G54" s="226"/>
    </row>
    <row r="55" spans="2:7">
      <c r="B55" s="226"/>
      <c r="C55" s="226"/>
      <c r="D55" s="226"/>
      <c r="E55" s="226"/>
      <c r="F55" s="226"/>
      <c r="G55" s="226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7"/>
  <sheetViews>
    <sheetView topLeftCell="A16" workbookViewId="0">
      <selection activeCell="F17" sqref="F17:F28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33" t="s">
        <v>5</v>
      </c>
      <c r="B1" s="234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9" ht="13.5" thickBot="1">
      <c r="A2" s="235" t="s">
        <v>1</v>
      </c>
      <c r="B2" s="236"/>
      <c r="C2" s="74" t="str">
        <f>CONCATENATE(cisloobjektu," ",nazevobjektu)</f>
        <v xml:space="preserve"> SO 014 OVKT</v>
      </c>
      <c r="D2" s="75"/>
      <c r="E2" s="76"/>
      <c r="F2" s="75"/>
      <c r="G2" s="237"/>
      <c r="H2" s="237"/>
      <c r="I2" s="238"/>
    </row>
    <row r="3" spans="1:9" ht="13.5" thickTop="1">
      <c r="F3" s="11"/>
    </row>
    <row r="4" spans="1:9" ht="19.5" customHeight="1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/>
    <row r="6" spans="1:9" s="11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>
      <c r="A7" s="162" t="str">
        <f>'100 stavební'!B7</f>
        <v>1</v>
      </c>
      <c r="B7" s="85" t="str">
        <f>'100 stavební'!C7</f>
        <v>Zemní práce</v>
      </c>
      <c r="C7" s="86"/>
      <c r="D7" s="87"/>
      <c r="E7" s="163">
        <f>'100 stavební'!BA11</f>
        <v>0</v>
      </c>
      <c r="F7" s="164">
        <f>'100 stavební'!BB11</f>
        <v>0</v>
      </c>
      <c r="G7" s="164">
        <f>'100 stavební'!BC11</f>
        <v>0</v>
      </c>
      <c r="H7" s="164">
        <f>'100 stavební'!BD11</f>
        <v>0</v>
      </c>
      <c r="I7" s="165">
        <f>'100 stavební'!BE11</f>
        <v>0</v>
      </c>
    </row>
    <row r="8" spans="1:9" s="11" customFormat="1">
      <c r="A8" s="162" t="str">
        <f>'100 stavební'!B12</f>
        <v>3</v>
      </c>
      <c r="B8" s="85" t="str">
        <f>'100 stavební'!C12</f>
        <v>Svislé a kompletní konstrukce</v>
      </c>
      <c r="C8" s="86"/>
      <c r="D8" s="87"/>
      <c r="E8" s="163">
        <f>'100 stavební'!BA14</f>
        <v>0</v>
      </c>
      <c r="F8" s="164">
        <f>'100 stavební'!BB14</f>
        <v>0</v>
      </c>
      <c r="G8" s="164">
        <f>'100 stavební'!BC14</f>
        <v>0</v>
      </c>
      <c r="H8" s="164">
        <f>'100 stavební'!BD14</f>
        <v>0</v>
      </c>
      <c r="I8" s="165">
        <f>'100 stavební'!BE14</f>
        <v>0</v>
      </c>
    </row>
    <row r="9" spans="1:9" s="11" customFormat="1">
      <c r="A9" s="162" t="str">
        <f>'100 stavební'!B15</f>
        <v>61</v>
      </c>
      <c r="B9" s="85" t="str">
        <f>'100 stavební'!C15</f>
        <v>Upravy povrchů vnitřní</v>
      </c>
      <c r="C9" s="86"/>
      <c r="D9" s="87"/>
      <c r="E9" s="163">
        <f>'100 stavební'!BA18</f>
        <v>0</v>
      </c>
      <c r="F9" s="164">
        <f>'100 stavební'!BB18</f>
        <v>0</v>
      </c>
      <c r="G9" s="164">
        <f>'100 stavební'!BC18</f>
        <v>0</v>
      </c>
      <c r="H9" s="164">
        <f>'100 stavební'!BD18</f>
        <v>0</v>
      </c>
      <c r="I9" s="165">
        <f>'100 stavební'!BE18</f>
        <v>0</v>
      </c>
    </row>
    <row r="10" spans="1:9" s="11" customFormat="1">
      <c r="A10" s="162" t="str">
        <f>'100 stavební'!B19</f>
        <v>62</v>
      </c>
      <c r="B10" s="85" t="str">
        <f>'100 stavební'!C19</f>
        <v>Upravy povrchů vnější</v>
      </c>
      <c r="C10" s="86"/>
      <c r="D10" s="87"/>
      <c r="E10" s="163">
        <f>'100 stavební'!BA26</f>
        <v>0</v>
      </c>
      <c r="F10" s="164">
        <f>'100 stavební'!BB26</f>
        <v>0</v>
      </c>
      <c r="G10" s="164">
        <f>'100 stavební'!BC26</f>
        <v>0</v>
      </c>
      <c r="H10" s="164">
        <f>'100 stavební'!BD26</f>
        <v>0</v>
      </c>
      <c r="I10" s="165">
        <f>'100 stavební'!BE26</f>
        <v>0</v>
      </c>
    </row>
    <row r="11" spans="1:9" s="11" customFormat="1">
      <c r="A11" s="162" t="str">
        <f>'100 stavební'!B27</f>
        <v>63</v>
      </c>
      <c r="B11" s="85" t="str">
        <f>'100 stavební'!C27</f>
        <v>Podlahy a podlahové konstrukce</v>
      </c>
      <c r="C11" s="86"/>
      <c r="D11" s="87"/>
      <c r="E11" s="163">
        <f>'100 stavební'!BA31</f>
        <v>0</v>
      </c>
      <c r="F11" s="164">
        <f>'100 stavební'!BB31</f>
        <v>0</v>
      </c>
      <c r="G11" s="164">
        <f>'100 stavební'!BC31</f>
        <v>0</v>
      </c>
      <c r="H11" s="164">
        <f>'100 stavební'!BD31</f>
        <v>0</v>
      </c>
      <c r="I11" s="165">
        <f>'100 stavební'!BE31</f>
        <v>0</v>
      </c>
    </row>
    <row r="12" spans="1:9" s="11" customFormat="1">
      <c r="A12" s="162" t="str">
        <f>'100 stavební'!B32</f>
        <v>64</v>
      </c>
      <c r="B12" s="85" t="str">
        <f>'100 stavební'!C32</f>
        <v>Výplně otvorů</v>
      </c>
      <c r="C12" s="86"/>
      <c r="D12" s="87"/>
      <c r="E12" s="163">
        <f>'100 stavební'!BA37</f>
        <v>0</v>
      </c>
      <c r="F12" s="164">
        <f>'100 stavební'!BB37</f>
        <v>0</v>
      </c>
      <c r="G12" s="164">
        <f>'100 stavební'!BC37</f>
        <v>0</v>
      </c>
      <c r="H12" s="164">
        <f>'100 stavební'!BD37</f>
        <v>0</v>
      </c>
      <c r="I12" s="165">
        <f>'100 stavební'!BE37</f>
        <v>0</v>
      </c>
    </row>
    <row r="13" spans="1:9" s="11" customFormat="1">
      <c r="A13" s="162" t="str">
        <f>'100 stavební'!B38</f>
        <v>94</v>
      </c>
      <c r="B13" s="85" t="str">
        <f>'100 stavební'!C38</f>
        <v>Lešení a stavební výtahy</v>
      </c>
      <c r="C13" s="86"/>
      <c r="D13" s="87"/>
      <c r="E13" s="163">
        <f>'100 stavební'!BA45</f>
        <v>0</v>
      </c>
      <c r="F13" s="164">
        <f>'100 stavební'!BB45</f>
        <v>0</v>
      </c>
      <c r="G13" s="164">
        <f>'100 stavební'!BC45</f>
        <v>0</v>
      </c>
      <c r="H13" s="164">
        <f>'100 stavební'!BD45</f>
        <v>0</v>
      </c>
      <c r="I13" s="165">
        <f>'100 stavební'!BE45</f>
        <v>0</v>
      </c>
    </row>
    <row r="14" spans="1:9" s="11" customFormat="1">
      <c r="A14" s="162" t="str">
        <f>'100 stavební'!B46</f>
        <v>95</v>
      </c>
      <c r="B14" s="85" t="str">
        <f>'100 stavební'!C46</f>
        <v>Dokončovací kce na pozem.stav.</v>
      </c>
      <c r="C14" s="86"/>
      <c r="D14" s="87"/>
      <c r="E14" s="163">
        <f>'100 stavební'!BA49</f>
        <v>0</v>
      </c>
      <c r="F14" s="164">
        <f>'100 stavební'!BB49</f>
        <v>0</v>
      </c>
      <c r="G14" s="164">
        <f>'100 stavební'!BC49</f>
        <v>0</v>
      </c>
      <c r="H14" s="164">
        <f>'100 stavební'!BD49</f>
        <v>0</v>
      </c>
      <c r="I14" s="165">
        <f>'100 stavební'!BE49</f>
        <v>0</v>
      </c>
    </row>
    <row r="15" spans="1:9" s="11" customFormat="1">
      <c r="A15" s="162" t="str">
        <f>'100 stavební'!B50</f>
        <v>96</v>
      </c>
      <c r="B15" s="85" t="str">
        <f>'100 stavební'!C50</f>
        <v>Bourání konstrukcí</v>
      </c>
      <c r="C15" s="86"/>
      <c r="D15" s="87"/>
      <c r="E15" s="163">
        <f>'100 stavební'!BA74</f>
        <v>0</v>
      </c>
      <c r="F15" s="164">
        <f>'100 stavební'!BB74</f>
        <v>0</v>
      </c>
      <c r="G15" s="164">
        <f>'100 stavební'!BC74</f>
        <v>0</v>
      </c>
      <c r="H15" s="164">
        <f>'100 stavební'!BD74</f>
        <v>0</v>
      </c>
      <c r="I15" s="165">
        <f>'100 stavební'!BE74</f>
        <v>0</v>
      </c>
    </row>
    <row r="16" spans="1:9" s="11" customFormat="1">
      <c r="A16" s="162" t="str">
        <f>'100 stavební'!B75</f>
        <v>99</v>
      </c>
      <c r="B16" s="85" t="str">
        <f>'100 stavební'!C75</f>
        <v>Staveništní přesun hmot</v>
      </c>
      <c r="C16" s="86"/>
      <c r="D16" s="87"/>
      <c r="E16" s="163">
        <f>'100 stavební'!BA77</f>
        <v>0</v>
      </c>
      <c r="F16" s="164">
        <f>'100 stavební'!BB77</f>
        <v>0</v>
      </c>
      <c r="G16" s="164">
        <f>'100 stavební'!BC77</f>
        <v>0</v>
      </c>
      <c r="H16" s="164">
        <f>'100 stavební'!BD77</f>
        <v>0</v>
      </c>
      <c r="I16" s="165">
        <f>'100 stavební'!BE77</f>
        <v>0</v>
      </c>
    </row>
    <row r="17" spans="1:9" s="11" customFormat="1">
      <c r="A17" s="162" t="str">
        <f>'100 stavební'!B78</f>
        <v>711</v>
      </c>
      <c r="B17" s="85" t="str">
        <f>'100 stavební'!C78</f>
        <v>Izolace proti vodě</v>
      </c>
      <c r="C17" s="86"/>
      <c r="D17" s="87"/>
      <c r="E17" s="163">
        <f>'100 stavební'!BA81</f>
        <v>0</v>
      </c>
      <c r="F17" s="164">
        <f>'100 stavební'!BB81</f>
        <v>0</v>
      </c>
      <c r="G17" s="164">
        <f>'100 stavební'!BC81</f>
        <v>0</v>
      </c>
      <c r="H17" s="164">
        <f>'100 stavební'!BD81</f>
        <v>0</v>
      </c>
      <c r="I17" s="165">
        <f>'100 stavební'!BE81</f>
        <v>0</v>
      </c>
    </row>
    <row r="18" spans="1:9" s="11" customFormat="1">
      <c r="A18" s="162" t="str">
        <f>'100 stavební'!B82</f>
        <v>712</v>
      </c>
      <c r="B18" s="85" t="str">
        <f>'100 stavební'!C82</f>
        <v>Živičné krytiny</v>
      </c>
      <c r="C18" s="86"/>
      <c r="D18" s="87"/>
      <c r="E18" s="163">
        <f>'100 stavební'!BA89</f>
        <v>0</v>
      </c>
      <c r="F18" s="164">
        <f>'100 stavební'!BB89</f>
        <v>0</v>
      </c>
      <c r="G18" s="164">
        <f>'100 stavební'!BC89</f>
        <v>0</v>
      </c>
      <c r="H18" s="164">
        <f>'100 stavební'!BD89</f>
        <v>0</v>
      </c>
      <c r="I18" s="165">
        <f>'100 stavební'!BE89</f>
        <v>0</v>
      </c>
    </row>
    <row r="19" spans="1:9" s="11" customFormat="1">
      <c r="A19" s="162" t="str">
        <f>'100 stavební'!B90</f>
        <v>713</v>
      </c>
      <c r="B19" s="85" t="str">
        <f>'100 stavební'!C90</f>
        <v>Izolace tepelné</v>
      </c>
      <c r="C19" s="86"/>
      <c r="D19" s="87"/>
      <c r="E19" s="163">
        <f>'100 stavební'!BA100</f>
        <v>0</v>
      </c>
      <c r="F19" s="164">
        <f>'100 stavební'!BB100</f>
        <v>0</v>
      </c>
      <c r="G19" s="164">
        <f>'100 stavební'!BC100</f>
        <v>0</v>
      </c>
      <c r="H19" s="164">
        <f>'100 stavební'!BD100</f>
        <v>0</v>
      </c>
      <c r="I19" s="165">
        <f>'100 stavební'!BE100</f>
        <v>0</v>
      </c>
    </row>
    <row r="20" spans="1:9" s="11" customFormat="1">
      <c r="A20" s="162" t="s">
        <v>568</v>
      </c>
      <c r="B20" s="85" t="s">
        <v>569</v>
      </c>
      <c r="C20" s="86"/>
      <c r="D20" s="87"/>
      <c r="E20" s="163">
        <v>0</v>
      </c>
      <c r="F20" s="164">
        <f>'ZT 200'!G30</f>
        <v>0</v>
      </c>
      <c r="G20" s="164">
        <v>0</v>
      </c>
      <c r="H20" s="164">
        <v>0</v>
      </c>
      <c r="I20" s="165">
        <v>0</v>
      </c>
    </row>
    <row r="21" spans="1:9" s="11" customFormat="1">
      <c r="A21" s="162" t="str">
        <f>'100 stavební'!B104</f>
        <v>732</v>
      </c>
      <c r="B21" s="85" t="str">
        <f>'100 stavební'!C104</f>
        <v>Předávací stanice</v>
      </c>
      <c r="C21" s="86"/>
      <c r="D21" s="87"/>
      <c r="E21" s="163">
        <f>'100 stavební'!BA106</f>
        <v>0</v>
      </c>
      <c r="F21" s="164">
        <f>'100 stavební'!BB106</f>
        <v>0</v>
      </c>
      <c r="G21" s="164">
        <f>'100 stavební'!BC106</f>
        <v>0</v>
      </c>
      <c r="H21" s="164">
        <f>'100 stavební'!BD106</f>
        <v>0</v>
      </c>
      <c r="I21" s="165">
        <f>'100 stavební'!BE106</f>
        <v>0</v>
      </c>
    </row>
    <row r="22" spans="1:9" s="11" customFormat="1">
      <c r="A22" s="162" t="str">
        <f>'100 stavební'!B107</f>
        <v>762</v>
      </c>
      <c r="B22" s="85" t="str">
        <f>'100 stavební'!C107</f>
        <v>Konstrukce tesařské</v>
      </c>
      <c r="C22" s="86"/>
      <c r="D22" s="87"/>
      <c r="E22" s="163">
        <f>'100 stavební'!BA111</f>
        <v>0</v>
      </c>
      <c r="F22" s="164">
        <f>'100 stavební'!BB111</f>
        <v>0</v>
      </c>
      <c r="G22" s="164">
        <f>'100 stavební'!BC111</f>
        <v>0</v>
      </c>
      <c r="H22" s="164">
        <f>'100 stavební'!BD111</f>
        <v>0</v>
      </c>
      <c r="I22" s="165">
        <f>'100 stavební'!BE111</f>
        <v>0</v>
      </c>
    </row>
    <row r="23" spans="1:9" s="11" customFormat="1">
      <c r="A23" s="162" t="str">
        <f>'100 stavební'!B112</f>
        <v>764</v>
      </c>
      <c r="B23" s="85" t="str">
        <f>'100 stavební'!C112</f>
        <v>Konstrukce klempířské</v>
      </c>
      <c r="C23" s="86"/>
      <c r="D23" s="87"/>
      <c r="E23" s="163">
        <f>'100 stavební'!BA123</f>
        <v>0</v>
      </c>
      <c r="F23" s="164">
        <f>'100 stavební'!BB123</f>
        <v>0</v>
      </c>
      <c r="G23" s="164">
        <f>'100 stavební'!BC123</f>
        <v>0</v>
      </c>
      <c r="H23" s="164">
        <f>'100 stavební'!BD123</f>
        <v>0</v>
      </c>
      <c r="I23" s="165">
        <f>'100 stavební'!BE123</f>
        <v>0</v>
      </c>
    </row>
    <row r="24" spans="1:9" s="11" customFormat="1">
      <c r="A24" s="162" t="str">
        <f>'100 stavební'!B124</f>
        <v>766</v>
      </c>
      <c r="B24" s="85" t="str">
        <f>'100 stavební'!C124</f>
        <v>Konstrukce truhlářské</v>
      </c>
      <c r="C24" s="86"/>
      <c r="D24" s="87"/>
      <c r="E24" s="163">
        <f>'100 stavební'!BA138</f>
        <v>0</v>
      </c>
      <c r="F24" s="164">
        <f>'100 stavební'!BB138</f>
        <v>0</v>
      </c>
      <c r="G24" s="164">
        <f>'100 stavební'!BC138</f>
        <v>0</v>
      </c>
      <c r="H24" s="164">
        <f>'100 stavební'!BD138</f>
        <v>0</v>
      </c>
      <c r="I24" s="165">
        <f>'100 stavební'!BE138</f>
        <v>0</v>
      </c>
    </row>
    <row r="25" spans="1:9" s="11" customFormat="1">
      <c r="A25" s="162" t="str">
        <f>'100 stavební'!B139</f>
        <v>767</v>
      </c>
      <c r="B25" s="85" t="str">
        <f>'100 stavební'!C139</f>
        <v>Konstrukce zámečnické</v>
      </c>
      <c r="C25" s="86"/>
      <c r="D25" s="87"/>
      <c r="E25" s="163">
        <f>'100 stavební'!BA154</f>
        <v>0</v>
      </c>
      <c r="F25" s="164">
        <f>'100 stavební'!BB154</f>
        <v>0</v>
      </c>
      <c r="G25" s="164">
        <f>'100 stavební'!BC154</f>
        <v>0</v>
      </c>
      <c r="H25" s="164">
        <f>'100 stavební'!BD154</f>
        <v>0</v>
      </c>
      <c r="I25" s="165">
        <f>'100 stavební'!BE154</f>
        <v>0</v>
      </c>
    </row>
    <row r="26" spans="1:9" s="11" customFormat="1">
      <c r="A26" s="162" t="str">
        <f>'100 stavební'!B155</f>
        <v>776</v>
      </c>
      <c r="B26" s="85" t="str">
        <f>'100 stavební'!C155</f>
        <v>Podlahy povlakové</v>
      </c>
      <c r="C26" s="86"/>
      <c r="D26" s="87"/>
      <c r="E26" s="163">
        <f>'100 stavební'!BA159</f>
        <v>0</v>
      </c>
      <c r="F26" s="164">
        <f>'100 stavební'!BB159</f>
        <v>0</v>
      </c>
      <c r="G26" s="164">
        <f>'100 stavební'!BC159</f>
        <v>0</v>
      </c>
      <c r="H26" s="164">
        <f>'100 stavební'!BD159</f>
        <v>0</v>
      </c>
      <c r="I26" s="165">
        <f>'100 stavební'!BE159</f>
        <v>0</v>
      </c>
    </row>
    <row r="27" spans="1:9" s="11" customFormat="1">
      <c r="A27" s="162" t="str">
        <f>'100 stavební'!B160</f>
        <v>777</v>
      </c>
      <c r="B27" s="85" t="str">
        <f>'100 stavební'!C160</f>
        <v>Podlahy ze syntetických hmot</v>
      </c>
      <c r="C27" s="86"/>
      <c r="D27" s="87"/>
      <c r="E27" s="163">
        <f>'100 stavební'!BA163</f>
        <v>0</v>
      </c>
      <c r="F27" s="164">
        <f>'100 stavební'!BB163</f>
        <v>0</v>
      </c>
      <c r="G27" s="164">
        <f>'100 stavební'!BC163</f>
        <v>0</v>
      </c>
      <c r="H27" s="164">
        <f>'100 stavební'!BD163</f>
        <v>0</v>
      </c>
      <c r="I27" s="165">
        <f>'100 stavební'!BE163</f>
        <v>0</v>
      </c>
    </row>
    <row r="28" spans="1:9" s="11" customFormat="1">
      <c r="A28" s="162" t="str">
        <f>'100 stavební'!B164</f>
        <v>784</v>
      </c>
      <c r="B28" s="85" t="str">
        <f>'100 stavební'!C164</f>
        <v>Malby</v>
      </c>
      <c r="C28" s="86"/>
      <c r="D28" s="87"/>
      <c r="E28" s="163">
        <f>'100 stavební'!BA167</f>
        <v>0</v>
      </c>
      <c r="F28" s="164">
        <f>'100 stavební'!BB167</f>
        <v>0</v>
      </c>
      <c r="G28" s="164">
        <f>'100 stavební'!BC167</f>
        <v>0</v>
      </c>
      <c r="H28" s="164">
        <f>'100 stavební'!BD167</f>
        <v>0</v>
      </c>
      <c r="I28" s="165">
        <f>'100 stavební'!BE167</f>
        <v>0</v>
      </c>
    </row>
    <row r="29" spans="1:9" s="11" customFormat="1">
      <c r="A29" s="162" t="s">
        <v>341</v>
      </c>
      <c r="B29" s="85" t="s">
        <v>342</v>
      </c>
      <c r="C29" s="86"/>
      <c r="D29" s="87"/>
      <c r="E29" s="163">
        <v>0</v>
      </c>
      <c r="F29" s="164">
        <v>0</v>
      </c>
      <c r="G29" s="164">
        <v>0</v>
      </c>
      <c r="H29" s="164">
        <f>'100 stavební'!G170</f>
        <v>0</v>
      </c>
      <c r="I29" s="165"/>
    </row>
    <row r="30" spans="1:9" s="11" customFormat="1" ht="13.5" thickBot="1">
      <c r="A30" s="162" t="s">
        <v>508</v>
      </c>
      <c r="B30" s="85" t="s">
        <v>526</v>
      </c>
      <c r="C30" s="86"/>
      <c r="D30" s="87"/>
      <c r="E30" s="163">
        <f>'100 stavební'!BA170</f>
        <v>0</v>
      </c>
      <c r="F30" s="164">
        <f>'100 stavební'!BB170</f>
        <v>0</v>
      </c>
      <c r="G30" s="164">
        <f>'100 stavební'!BC170</f>
        <v>0</v>
      </c>
      <c r="H30" s="164">
        <f>'100 stavební'!G173</f>
        <v>0</v>
      </c>
      <c r="I30" s="165">
        <f>'100 stavební'!BE170</f>
        <v>0</v>
      </c>
    </row>
    <row r="31" spans="1:9" s="93" customFormat="1" ht="13.5" thickBot="1">
      <c r="A31" s="88"/>
      <c r="B31" s="80" t="s">
        <v>50</v>
      </c>
      <c r="C31" s="80"/>
      <c r="D31" s="89"/>
      <c r="E31" s="90">
        <f>SUM(E7:E30)</f>
        <v>0</v>
      </c>
      <c r="F31" s="91">
        <f>SUM(F7:F30)</f>
        <v>0</v>
      </c>
      <c r="G31" s="91">
        <f>SUM(G7:G30)</f>
        <v>0</v>
      </c>
      <c r="H31" s="91">
        <f>SUM(H7:H30)</f>
        <v>0</v>
      </c>
      <c r="I31" s="92">
        <f>SUM(I7:I30)</f>
        <v>0</v>
      </c>
    </row>
    <row r="32" spans="1:9">
      <c r="A32" s="86"/>
      <c r="B32" s="86"/>
      <c r="C32" s="86"/>
      <c r="D32" s="86"/>
      <c r="E32" s="86"/>
      <c r="F32" s="86"/>
      <c r="G32" s="86"/>
      <c r="H32" s="86"/>
      <c r="I32" s="86"/>
    </row>
    <row r="33" spans="1:57" ht="19.5" customHeight="1">
      <c r="A33" s="94" t="s">
        <v>51</v>
      </c>
      <c r="B33" s="94"/>
      <c r="C33" s="94"/>
      <c r="D33" s="94"/>
      <c r="E33" s="94"/>
      <c r="F33" s="94"/>
      <c r="G33" s="95"/>
      <c r="H33" s="94"/>
      <c r="I33" s="94"/>
      <c r="BA33" s="30"/>
      <c r="BB33" s="30"/>
      <c r="BC33" s="30"/>
      <c r="BD33" s="30"/>
      <c r="BE33" s="30"/>
    </row>
    <row r="34" spans="1:57" ht="13.5" thickBot="1">
      <c r="A34" s="96"/>
      <c r="B34" s="96"/>
      <c r="C34" s="96"/>
      <c r="D34" s="96"/>
      <c r="E34" s="96"/>
      <c r="F34" s="96"/>
      <c r="G34" s="96"/>
      <c r="H34" s="96"/>
      <c r="I34" s="96"/>
    </row>
    <row r="35" spans="1:57">
      <c r="A35" s="97" t="s">
        <v>52</v>
      </c>
      <c r="B35" s="98"/>
      <c r="C35" s="98"/>
      <c r="D35" s="99"/>
      <c r="E35" s="100" t="s">
        <v>53</v>
      </c>
      <c r="F35" s="101" t="s">
        <v>54</v>
      </c>
      <c r="G35" s="102" t="s">
        <v>55</v>
      </c>
      <c r="H35" s="103"/>
      <c r="I35" s="104" t="s">
        <v>53</v>
      </c>
    </row>
    <row r="36" spans="1:57" ht="13.5" thickBot="1">
      <c r="A36" s="105"/>
      <c r="B36" s="106" t="s">
        <v>56</v>
      </c>
      <c r="C36" s="107"/>
      <c r="D36" s="108"/>
      <c r="E36" s="109"/>
      <c r="F36" s="110"/>
      <c r="G36" s="110"/>
      <c r="H36" s="239"/>
      <c r="I36" s="240"/>
    </row>
    <row r="37" spans="1:57">
      <c r="A37" s="96"/>
      <c r="B37" s="96"/>
      <c r="C37" s="96"/>
      <c r="D37" s="96"/>
      <c r="E37" s="96"/>
      <c r="F37" s="96"/>
      <c r="G37" s="96"/>
      <c r="H37" s="96"/>
      <c r="I37" s="96"/>
    </row>
    <row r="38" spans="1:57">
      <c r="B38" s="93"/>
      <c r="F38" s="111"/>
      <c r="G38" s="112"/>
      <c r="H38" s="112"/>
      <c r="I38" s="113"/>
    </row>
    <row r="39" spans="1:57">
      <c r="F39" s="111"/>
      <c r="G39" s="112"/>
      <c r="H39" s="112"/>
      <c r="I39" s="113"/>
    </row>
    <row r="40" spans="1:57">
      <c r="F40" s="111"/>
      <c r="G40" s="112"/>
      <c r="H40" s="112"/>
      <c r="I40" s="113"/>
    </row>
    <row r="41" spans="1:57">
      <c r="F41" s="111"/>
      <c r="G41" s="112"/>
      <c r="H41" s="112"/>
      <c r="I41" s="113"/>
    </row>
    <row r="42" spans="1:57">
      <c r="F42" s="111"/>
      <c r="G42" s="112"/>
      <c r="H42" s="112"/>
      <c r="I42" s="113"/>
    </row>
    <row r="43" spans="1:57">
      <c r="F43" s="111"/>
      <c r="G43" s="112"/>
      <c r="H43" s="112"/>
      <c r="I43" s="113"/>
    </row>
    <row r="44" spans="1:57">
      <c r="F44" s="111"/>
      <c r="G44" s="112"/>
      <c r="H44" s="112"/>
      <c r="I44" s="113"/>
    </row>
    <row r="45" spans="1:57">
      <c r="F45" s="111"/>
      <c r="G45" s="112"/>
      <c r="H45" s="112"/>
      <c r="I45" s="113"/>
    </row>
    <row r="46" spans="1:57">
      <c r="F46" s="111"/>
      <c r="G46" s="112"/>
      <c r="H46" s="112"/>
      <c r="I46" s="113"/>
    </row>
    <row r="47" spans="1:57">
      <c r="F47" s="111"/>
      <c r="G47" s="112"/>
      <c r="H47" s="112"/>
      <c r="I47" s="113"/>
    </row>
    <row r="48" spans="1:57">
      <c r="F48" s="111"/>
      <c r="G48" s="112"/>
      <c r="H48" s="112"/>
      <c r="I48" s="113"/>
    </row>
    <row r="49" spans="6:9">
      <c r="F49" s="111"/>
      <c r="G49" s="112"/>
      <c r="H49" s="112"/>
      <c r="I49" s="113"/>
    </row>
    <row r="50" spans="6:9">
      <c r="F50" s="111"/>
      <c r="G50" s="112"/>
      <c r="H50" s="112"/>
      <c r="I50" s="113"/>
    </row>
    <row r="51" spans="6:9">
      <c r="F51" s="111"/>
      <c r="G51" s="112"/>
      <c r="H51" s="112"/>
      <c r="I51" s="113"/>
    </row>
    <row r="52" spans="6:9">
      <c r="F52" s="111"/>
      <c r="G52" s="112"/>
      <c r="H52" s="112"/>
      <c r="I52" s="113"/>
    </row>
    <row r="53" spans="6:9">
      <c r="F53" s="111"/>
      <c r="G53" s="112"/>
      <c r="H53" s="112"/>
      <c r="I53" s="113"/>
    </row>
    <row r="54" spans="6:9">
      <c r="F54" s="111"/>
      <c r="G54" s="112"/>
      <c r="H54" s="112"/>
      <c r="I54" s="113"/>
    </row>
    <row r="55" spans="6:9">
      <c r="F55" s="111"/>
      <c r="G55" s="112"/>
      <c r="H55" s="112"/>
      <c r="I55" s="113"/>
    </row>
    <row r="56" spans="6:9">
      <c r="F56" s="111"/>
      <c r="G56" s="112"/>
      <c r="H56" s="112"/>
      <c r="I56" s="113"/>
    </row>
    <row r="57" spans="6:9">
      <c r="F57" s="111"/>
      <c r="G57" s="112"/>
      <c r="H57" s="112"/>
      <c r="I57" s="113"/>
    </row>
    <row r="58" spans="6:9">
      <c r="F58" s="111"/>
      <c r="G58" s="112"/>
      <c r="H58" s="112"/>
      <c r="I58" s="113"/>
    </row>
    <row r="59" spans="6:9">
      <c r="F59" s="111"/>
      <c r="G59" s="112"/>
      <c r="H59" s="112"/>
      <c r="I59" s="113"/>
    </row>
    <row r="60" spans="6:9">
      <c r="F60" s="111"/>
      <c r="G60" s="112"/>
      <c r="H60" s="112"/>
      <c r="I60" s="113"/>
    </row>
    <row r="61" spans="6:9">
      <c r="F61" s="111"/>
      <c r="G61" s="112"/>
      <c r="H61" s="112"/>
      <c r="I61" s="113"/>
    </row>
    <row r="62" spans="6:9">
      <c r="F62" s="111"/>
      <c r="G62" s="112"/>
      <c r="H62" s="112"/>
      <c r="I62" s="113"/>
    </row>
    <row r="63" spans="6:9">
      <c r="F63" s="111"/>
      <c r="G63" s="112"/>
      <c r="H63" s="112"/>
      <c r="I63" s="113"/>
    </row>
    <row r="64" spans="6:9">
      <c r="F64" s="111"/>
      <c r="G64" s="112"/>
      <c r="H64" s="112"/>
      <c r="I64" s="113"/>
    </row>
    <row r="65" spans="6:9">
      <c r="F65" s="111"/>
      <c r="G65" s="112"/>
      <c r="H65" s="112"/>
      <c r="I65" s="113"/>
    </row>
    <row r="66" spans="6:9">
      <c r="F66" s="111"/>
      <c r="G66" s="112"/>
      <c r="H66" s="112"/>
      <c r="I66" s="113"/>
    </row>
    <row r="67" spans="6:9">
      <c r="F67" s="111"/>
      <c r="G67" s="112"/>
      <c r="H67" s="112"/>
      <c r="I67" s="113"/>
    </row>
    <row r="68" spans="6:9">
      <c r="F68" s="111"/>
      <c r="G68" s="112"/>
      <c r="H68" s="112"/>
      <c r="I68" s="113"/>
    </row>
    <row r="69" spans="6:9">
      <c r="F69" s="111"/>
      <c r="G69" s="112"/>
      <c r="H69" s="112"/>
      <c r="I69" s="113"/>
    </row>
    <row r="70" spans="6:9">
      <c r="F70" s="111"/>
      <c r="G70" s="112"/>
      <c r="H70" s="112"/>
      <c r="I70" s="113"/>
    </row>
    <row r="71" spans="6:9">
      <c r="F71" s="111"/>
      <c r="G71" s="112"/>
      <c r="H71" s="112"/>
      <c r="I71" s="113"/>
    </row>
    <row r="72" spans="6:9">
      <c r="F72" s="111"/>
      <c r="G72" s="112"/>
      <c r="H72" s="112"/>
      <c r="I72" s="113"/>
    </row>
    <row r="73" spans="6:9">
      <c r="F73" s="111"/>
      <c r="G73" s="112"/>
      <c r="H73" s="112"/>
      <c r="I73" s="113"/>
    </row>
    <row r="74" spans="6:9">
      <c r="F74" s="111"/>
      <c r="G74" s="112"/>
      <c r="H74" s="112"/>
      <c r="I74" s="113"/>
    </row>
    <row r="75" spans="6:9">
      <c r="F75" s="111"/>
      <c r="G75" s="112"/>
      <c r="H75" s="112"/>
      <c r="I75" s="113"/>
    </row>
    <row r="76" spans="6:9">
      <c r="F76" s="111"/>
      <c r="G76" s="112"/>
      <c r="H76" s="112"/>
      <c r="I76" s="113"/>
    </row>
    <row r="77" spans="6:9">
      <c r="F77" s="111"/>
      <c r="G77" s="112"/>
      <c r="H77" s="112"/>
      <c r="I77" s="113"/>
    </row>
    <row r="78" spans="6:9">
      <c r="F78" s="111"/>
      <c r="G78" s="112"/>
      <c r="H78" s="112"/>
      <c r="I78" s="113"/>
    </row>
    <row r="79" spans="6:9">
      <c r="F79" s="111"/>
      <c r="G79" s="112"/>
      <c r="H79" s="112"/>
      <c r="I79" s="113"/>
    </row>
    <row r="80" spans="6:9">
      <c r="F80" s="111"/>
      <c r="G80" s="112"/>
      <c r="H80" s="112"/>
      <c r="I80" s="113"/>
    </row>
    <row r="81" spans="6:9">
      <c r="F81" s="111"/>
      <c r="G81" s="112"/>
      <c r="H81" s="112"/>
      <c r="I81" s="113"/>
    </row>
    <row r="82" spans="6:9">
      <c r="F82" s="111"/>
      <c r="G82" s="112"/>
      <c r="H82" s="112"/>
      <c r="I82" s="113"/>
    </row>
    <row r="83" spans="6:9">
      <c r="F83" s="111"/>
      <c r="G83" s="112"/>
      <c r="H83" s="112"/>
      <c r="I83" s="113"/>
    </row>
    <row r="84" spans="6:9">
      <c r="F84" s="111"/>
      <c r="G84" s="112"/>
      <c r="H84" s="112"/>
      <c r="I84" s="113"/>
    </row>
    <row r="85" spans="6:9">
      <c r="F85" s="111"/>
      <c r="G85" s="112"/>
      <c r="H85" s="112"/>
      <c r="I85" s="113"/>
    </row>
    <row r="86" spans="6:9">
      <c r="F86" s="111"/>
      <c r="G86" s="112"/>
      <c r="H86" s="112"/>
      <c r="I86" s="113"/>
    </row>
    <row r="87" spans="6:9">
      <c r="F87" s="111"/>
      <c r="G87" s="112"/>
      <c r="H87" s="112"/>
      <c r="I87" s="113"/>
    </row>
  </sheetData>
  <mergeCells count="4">
    <mergeCell ref="A1:B1"/>
    <mergeCell ref="A2:B2"/>
    <mergeCell ref="G2:I2"/>
    <mergeCell ref="H36:I3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43"/>
  <sheetViews>
    <sheetView showGridLines="0" showZeros="0" tabSelected="1" view="pageBreakPreview" zoomScaleNormal="100" zoomScaleSheetLayoutView="100" workbookViewId="0">
      <selection activeCell="C21" sqref="C21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41" t="s">
        <v>57</v>
      </c>
      <c r="B1" s="241"/>
      <c r="C1" s="241"/>
      <c r="D1" s="241"/>
      <c r="E1" s="241"/>
      <c r="F1" s="241"/>
      <c r="G1" s="241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42" t="s">
        <v>5</v>
      </c>
      <c r="B3" s="243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>
      <c r="A4" s="244" t="s">
        <v>1</v>
      </c>
      <c r="B4" s="245"/>
      <c r="C4" s="124" t="str">
        <f>CONCATENATE(cisloobjektu," ",nazevobjektu)</f>
        <v xml:space="preserve"> SO 014 OVKT</v>
      </c>
      <c r="D4" s="125"/>
      <c r="E4" s="246"/>
      <c r="F4" s="246"/>
      <c r="G4" s="247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66</v>
      </c>
      <c r="C7" s="136" t="s">
        <v>67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70</v>
      </c>
      <c r="C8" s="144" t="s">
        <v>71</v>
      </c>
      <c r="D8" s="145" t="s">
        <v>72</v>
      </c>
      <c r="E8" s="146">
        <v>16.71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0</v>
      </c>
    </row>
    <row r="9" spans="1:104">
      <c r="A9" s="142">
        <v>2</v>
      </c>
      <c r="B9" s="143" t="s">
        <v>73</v>
      </c>
      <c r="C9" s="144" t="s">
        <v>74</v>
      </c>
      <c r="D9" s="145" t="s">
        <v>72</v>
      </c>
      <c r="E9" s="146">
        <v>16.71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 ht="22.5">
      <c r="A10" s="142">
        <v>3</v>
      </c>
      <c r="B10" s="143" t="s">
        <v>75</v>
      </c>
      <c r="C10" s="144" t="s">
        <v>76</v>
      </c>
      <c r="D10" s="145" t="s">
        <v>77</v>
      </c>
      <c r="E10" s="146">
        <v>4</v>
      </c>
      <c r="F10" s="146"/>
      <c r="G10" s="147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1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0</v>
      </c>
    </row>
    <row r="11" spans="1:104">
      <c r="A11" s="148"/>
      <c r="B11" s="149" t="s">
        <v>69</v>
      </c>
      <c r="C11" s="150" t="str">
        <f>CONCATENATE(B7," ",C7)</f>
        <v>1 Zemní práce</v>
      </c>
      <c r="D11" s="148"/>
      <c r="E11" s="151"/>
      <c r="F11" s="151"/>
      <c r="G11" s="152">
        <f>SUM(G7:G10)</f>
        <v>0</v>
      </c>
      <c r="O11" s="141">
        <v>4</v>
      </c>
      <c r="BA11" s="153">
        <f>SUM(BA7:BA10)</f>
        <v>0</v>
      </c>
      <c r="BB11" s="153">
        <f>SUM(BB7:BB10)</f>
        <v>0</v>
      </c>
      <c r="BC11" s="153">
        <f>SUM(BC7:BC10)</f>
        <v>0</v>
      </c>
      <c r="BD11" s="153">
        <f>SUM(BD7:BD10)</f>
        <v>0</v>
      </c>
      <c r="BE11" s="153">
        <f>SUM(BE7:BE10)</f>
        <v>0</v>
      </c>
    </row>
    <row r="12" spans="1:104">
      <c r="A12" s="134" t="s">
        <v>65</v>
      </c>
      <c r="B12" s="135" t="s">
        <v>78</v>
      </c>
      <c r="C12" s="136" t="s">
        <v>79</v>
      </c>
      <c r="D12" s="137"/>
      <c r="E12" s="138"/>
      <c r="F12" s="138"/>
      <c r="G12" s="139"/>
      <c r="H12" s="140"/>
      <c r="I12" s="140"/>
      <c r="O12" s="141">
        <v>1</v>
      </c>
    </row>
    <row r="13" spans="1:104" ht="22.5">
      <c r="A13" s="142">
        <v>4</v>
      </c>
      <c r="B13" s="143" t="s">
        <v>80</v>
      </c>
      <c r="C13" s="144" t="s">
        <v>579</v>
      </c>
      <c r="D13" s="145" t="s">
        <v>81</v>
      </c>
      <c r="E13" s="146">
        <v>11.16</v>
      </c>
      <c r="F13" s="146"/>
      <c r="G13" s="147">
        <f>E13*F13</f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>IF(AZ13=1,G13,0)</f>
        <v>0</v>
      </c>
      <c r="BB13" s="114">
        <f>IF(AZ13=2,G13,0)</f>
        <v>0</v>
      </c>
      <c r="BC13" s="114">
        <f>IF(AZ13=3,G13,0)</f>
        <v>0</v>
      </c>
      <c r="BD13" s="114">
        <f>IF(AZ13=4,G13,0)</f>
        <v>0</v>
      </c>
      <c r="BE13" s="114">
        <f>IF(AZ13=5,G13,0)</f>
        <v>0</v>
      </c>
      <c r="CZ13" s="114">
        <v>8.7889999999999996E-2</v>
      </c>
    </row>
    <row r="14" spans="1:104">
      <c r="A14" s="148"/>
      <c r="B14" s="149" t="s">
        <v>69</v>
      </c>
      <c r="C14" s="150" t="str">
        <f>CONCATENATE(B12," ",C12)</f>
        <v>3 Svislé a kompletní konstrukce</v>
      </c>
      <c r="D14" s="148"/>
      <c r="E14" s="151"/>
      <c r="F14" s="151"/>
      <c r="G14" s="152">
        <f>SUM(G12:G13)</f>
        <v>0</v>
      </c>
      <c r="O14" s="141">
        <v>4</v>
      </c>
      <c r="BA14" s="153">
        <f>SUM(BA12:BA13)</f>
        <v>0</v>
      </c>
      <c r="BB14" s="153">
        <f>SUM(BB12:BB13)</f>
        <v>0</v>
      </c>
      <c r="BC14" s="153">
        <f>SUM(BC12:BC13)</f>
        <v>0</v>
      </c>
      <c r="BD14" s="153">
        <f>SUM(BD12:BD13)</f>
        <v>0</v>
      </c>
      <c r="BE14" s="153">
        <f>SUM(BE12:BE13)</f>
        <v>0</v>
      </c>
    </row>
    <row r="15" spans="1:104">
      <c r="A15" s="134" t="s">
        <v>65</v>
      </c>
      <c r="B15" s="135" t="s">
        <v>82</v>
      </c>
      <c r="C15" s="136" t="s">
        <v>83</v>
      </c>
      <c r="D15" s="137"/>
      <c r="E15" s="138"/>
      <c r="F15" s="138"/>
      <c r="G15" s="139"/>
      <c r="H15" s="140"/>
      <c r="I15" s="140"/>
      <c r="O15" s="141">
        <v>1</v>
      </c>
    </row>
    <row r="16" spans="1:104">
      <c r="A16" s="142">
        <v>5</v>
      </c>
      <c r="B16" s="143" t="s">
        <v>84</v>
      </c>
      <c r="C16" s="144" t="s">
        <v>85</v>
      </c>
      <c r="D16" s="145" t="s">
        <v>81</v>
      </c>
      <c r="E16" s="146">
        <v>59.69</v>
      </c>
      <c r="F16" s="146"/>
      <c r="G16" s="147">
        <f>E16*F16</f>
        <v>0</v>
      </c>
      <c r="O16" s="141">
        <v>2</v>
      </c>
      <c r="AA16" s="114">
        <v>12</v>
      </c>
      <c r="AB16" s="114">
        <v>0</v>
      </c>
      <c r="AC16" s="114">
        <v>5</v>
      </c>
      <c r="AZ16" s="114">
        <v>1</v>
      </c>
      <c r="BA16" s="114">
        <f>IF(AZ16=1,G16,0)</f>
        <v>0</v>
      </c>
      <c r="BB16" s="114">
        <f>IF(AZ16=2,G16,0)</f>
        <v>0</v>
      </c>
      <c r="BC16" s="114">
        <f>IF(AZ16=3,G16,0)</f>
        <v>0</v>
      </c>
      <c r="BD16" s="114">
        <f>IF(AZ16=4,G16,0)</f>
        <v>0</v>
      </c>
      <c r="BE16" s="114">
        <f>IF(AZ16=5,G16,0)</f>
        <v>0</v>
      </c>
      <c r="CZ16" s="114">
        <v>3.1539999999999999E-2</v>
      </c>
    </row>
    <row r="17" spans="1:104">
      <c r="A17" s="142">
        <v>6</v>
      </c>
      <c r="B17" s="143" t="s">
        <v>86</v>
      </c>
      <c r="C17" s="144" t="s">
        <v>87</v>
      </c>
      <c r="D17" s="145" t="s">
        <v>81</v>
      </c>
      <c r="E17" s="146">
        <v>79.73</v>
      </c>
      <c r="F17" s="146"/>
      <c r="G17" s="147">
        <f>E17*F17</f>
        <v>0</v>
      </c>
      <c r="O17" s="141">
        <v>2</v>
      </c>
      <c r="AA17" s="114">
        <v>12</v>
      </c>
      <c r="AB17" s="114">
        <v>0</v>
      </c>
      <c r="AC17" s="114">
        <v>6</v>
      </c>
      <c r="AZ17" s="114">
        <v>1</v>
      </c>
      <c r="BA17" s="114">
        <f>IF(AZ17=1,G17,0)</f>
        <v>0</v>
      </c>
      <c r="BB17" s="114">
        <f>IF(AZ17=2,G17,0)</f>
        <v>0</v>
      </c>
      <c r="BC17" s="114">
        <f>IF(AZ17=3,G17,0)</f>
        <v>0</v>
      </c>
      <c r="BD17" s="114">
        <f>IF(AZ17=4,G17,0)</f>
        <v>0</v>
      </c>
      <c r="BE17" s="114">
        <f>IF(AZ17=5,G17,0)</f>
        <v>0</v>
      </c>
      <c r="CZ17" s="114">
        <v>2.8459999999999999E-2</v>
      </c>
    </row>
    <row r="18" spans="1:104">
      <c r="A18" s="148"/>
      <c r="B18" s="149" t="s">
        <v>69</v>
      </c>
      <c r="C18" s="150" t="str">
        <f>CONCATENATE(B15," ",C15)</f>
        <v>61 Upravy povrchů vnitřní</v>
      </c>
      <c r="D18" s="148"/>
      <c r="E18" s="151"/>
      <c r="F18" s="151"/>
      <c r="G18" s="152">
        <f>SUM(G15:G17)</f>
        <v>0</v>
      </c>
      <c r="O18" s="141">
        <v>4</v>
      </c>
      <c r="BA18" s="153">
        <f>SUM(BA15:BA17)</f>
        <v>0</v>
      </c>
      <c r="BB18" s="153">
        <f>SUM(BB15:BB17)</f>
        <v>0</v>
      </c>
      <c r="BC18" s="153">
        <f>SUM(BC15:BC17)</f>
        <v>0</v>
      </c>
      <c r="BD18" s="153">
        <f>SUM(BD15:BD17)</f>
        <v>0</v>
      </c>
      <c r="BE18" s="153">
        <f>SUM(BE15:BE17)</f>
        <v>0</v>
      </c>
    </row>
    <row r="19" spans="1:104">
      <c r="A19" s="134" t="s">
        <v>65</v>
      </c>
      <c r="B19" s="135" t="s">
        <v>88</v>
      </c>
      <c r="C19" s="136" t="s">
        <v>89</v>
      </c>
      <c r="D19" s="137"/>
      <c r="E19" s="138"/>
      <c r="F19" s="138"/>
      <c r="G19" s="139"/>
      <c r="H19" s="140"/>
      <c r="I19" s="140"/>
      <c r="O19" s="141">
        <v>1</v>
      </c>
    </row>
    <row r="20" spans="1:104" ht="22.5">
      <c r="A20" s="142">
        <v>7</v>
      </c>
      <c r="B20" s="143" t="s">
        <v>90</v>
      </c>
      <c r="C20" s="144" t="s">
        <v>580</v>
      </c>
      <c r="D20" s="145" t="s">
        <v>81</v>
      </c>
      <c r="E20" s="146">
        <v>14.3</v>
      </c>
      <c r="F20" s="146"/>
      <c r="G20" s="147">
        <f t="shared" ref="G20:G25" si="0">E20*F20</f>
        <v>0</v>
      </c>
      <c r="O20" s="141">
        <v>2</v>
      </c>
      <c r="AA20" s="114">
        <v>12</v>
      </c>
      <c r="AB20" s="114">
        <v>0</v>
      </c>
      <c r="AC20" s="114">
        <v>7</v>
      </c>
      <c r="AZ20" s="114">
        <v>1</v>
      </c>
      <c r="BA20" s="114">
        <f t="shared" ref="BA20:BA25" si="1">IF(AZ20=1,G20,0)</f>
        <v>0</v>
      </c>
      <c r="BB20" s="114">
        <f t="shared" ref="BB20:BB25" si="2">IF(AZ20=2,G20,0)</f>
        <v>0</v>
      </c>
      <c r="BC20" s="114">
        <f t="shared" ref="BC20:BC25" si="3">IF(AZ20=3,G20,0)</f>
        <v>0</v>
      </c>
      <c r="BD20" s="114">
        <f t="shared" ref="BD20:BD25" si="4">IF(AZ20=4,G20,0)</f>
        <v>0</v>
      </c>
      <c r="BE20" s="114">
        <f t="shared" ref="BE20:BE25" si="5">IF(AZ20=5,G20,0)</f>
        <v>0</v>
      </c>
      <c r="CZ20" s="114">
        <v>1.5559999999999999E-2</v>
      </c>
    </row>
    <row r="21" spans="1:104" ht="22.5">
      <c r="A21" s="142">
        <v>8</v>
      </c>
      <c r="B21" s="143" t="s">
        <v>91</v>
      </c>
      <c r="C21" s="144" t="s">
        <v>572</v>
      </c>
      <c r="D21" s="145" t="s">
        <v>81</v>
      </c>
      <c r="E21" s="146">
        <v>155.66399999999999</v>
      </c>
      <c r="F21" s="146"/>
      <c r="G21" s="147">
        <f t="shared" si="0"/>
        <v>0</v>
      </c>
      <c r="O21" s="141">
        <v>2</v>
      </c>
      <c r="AA21" s="114">
        <v>12</v>
      </c>
      <c r="AB21" s="114">
        <v>0</v>
      </c>
      <c r="AC21" s="114">
        <v>8</v>
      </c>
      <c r="AZ21" s="114">
        <v>1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1.0919999999999999E-2</v>
      </c>
    </row>
    <row r="22" spans="1:104" ht="22.5">
      <c r="A22" s="142">
        <v>9</v>
      </c>
      <c r="B22" s="143" t="s">
        <v>92</v>
      </c>
      <c r="C22" s="144" t="s">
        <v>573</v>
      </c>
      <c r="D22" s="145" t="s">
        <v>81</v>
      </c>
      <c r="E22" s="146">
        <v>617.68299999999999</v>
      </c>
      <c r="F22" s="146"/>
      <c r="G22" s="147">
        <f t="shared" si="0"/>
        <v>0</v>
      </c>
      <c r="O22" s="141">
        <v>2</v>
      </c>
      <c r="AA22" s="114">
        <v>12</v>
      </c>
      <c r="AB22" s="114">
        <v>0</v>
      </c>
      <c r="AC22" s="114">
        <v>9</v>
      </c>
      <c r="AZ22" s="114">
        <v>1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1.2489999999999999E-2</v>
      </c>
    </row>
    <row r="23" spans="1:104" ht="22.5">
      <c r="A23" s="142">
        <v>10</v>
      </c>
      <c r="B23" s="143" t="s">
        <v>93</v>
      </c>
      <c r="C23" s="144" t="s">
        <v>574</v>
      </c>
      <c r="D23" s="145" t="s">
        <v>81</v>
      </c>
      <c r="E23" s="146">
        <v>92.19</v>
      </c>
      <c r="F23" s="146"/>
      <c r="G23" s="147">
        <f t="shared" si="0"/>
        <v>0</v>
      </c>
      <c r="O23" s="141">
        <v>2</v>
      </c>
      <c r="AA23" s="114">
        <v>12</v>
      </c>
      <c r="AB23" s="114">
        <v>0</v>
      </c>
      <c r="AC23" s="114">
        <v>10</v>
      </c>
      <c r="AZ23" s="114">
        <v>1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1.2489999999999999E-2</v>
      </c>
    </row>
    <row r="24" spans="1:104">
      <c r="A24" s="142">
        <v>11</v>
      </c>
      <c r="B24" s="143" t="s">
        <v>94</v>
      </c>
      <c r="C24" s="144" t="s">
        <v>95</v>
      </c>
      <c r="D24" s="145" t="s">
        <v>81</v>
      </c>
      <c r="E24" s="146">
        <v>879.83299999999997</v>
      </c>
      <c r="F24" s="146"/>
      <c r="G24" s="147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1</v>
      </c>
      <c r="BA24" s="114">
        <f t="shared" si="1"/>
        <v>0</v>
      </c>
      <c r="BB24" s="114">
        <f t="shared" si="2"/>
        <v>0</v>
      </c>
      <c r="BC24" s="114">
        <f t="shared" si="3"/>
        <v>0</v>
      </c>
      <c r="BD24" s="114">
        <f t="shared" si="4"/>
        <v>0</v>
      </c>
      <c r="BE24" s="114">
        <f t="shared" si="5"/>
        <v>0</v>
      </c>
      <c r="CZ24" s="114">
        <v>2.0000000000000002E-5</v>
      </c>
    </row>
    <row r="25" spans="1:104">
      <c r="A25" s="142">
        <v>12</v>
      </c>
      <c r="B25" s="143" t="s">
        <v>96</v>
      </c>
      <c r="C25" s="144" t="s">
        <v>97</v>
      </c>
      <c r="D25" s="145" t="s">
        <v>81</v>
      </c>
      <c r="E25" s="146">
        <v>131.97489999999999</v>
      </c>
      <c r="F25" s="146"/>
      <c r="G25" s="147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1</v>
      </c>
      <c r="BA25" s="114">
        <f t="shared" si="1"/>
        <v>0</v>
      </c>
      <c r="BB25" s="114">
        <f t="shared" si="2"/>
        <v>0</v>
      </c>
      <c r="BC25" s="114">
        <f t="shared" si="3"/>
        <v>0</v>
      </c>
      <c r="BD25" s="114">
        <f t="shared" si="4"/>
        <v>0</v>
      </c>
      <c r="BE25" s="114">
        <f t="shared" si="5"/>
        <v>0</v>
      </c>
      <c r="CZ25" s="114">
        <v>4.6170000000000003E-2</v>
      </c>
    </row>
    <row r="26" spans="1:104">
      <c r="A26" s="148"/>
      <c r="B26" s="149" t="s">
        <v>69</v>
      </c>
      <c r="C26" s="150" t="str">
        <f>CONCATENATE(B19," ",C19)</f>
        <v>62 Upravy povrchů vnější</v>
      </c>
      <c r="D26" s="148"/>
      <c r="E26" s="151"/>
      <c r="F26" s="151"/>
      <c r="G26" s="152">
        <f>SUM(G19:G25)</f>
        <v>0</v>
      </c>
      <c r="O26" s="141">
        <v>4</v>
      </c>
      <c r="BA26" s="153">
        <f>SUM(BA19:BA25)</f>
        <v>0</v>
      </c>
      <c r="BB26" s="153">
        <f>SUM(BB19:BB25)</f>
        <v>0</v>
      </c>
      <c r="BC26" s="153">
        <f>SUM(BC19:BC25)</f>
        <v>0</v>
      </c>
      <c r="BD26" s="153">
        <f>SUM(BD19:BD25)</f>
        <v>0</v>
      </c>
      <c r="BE26" s="153">
        <f>SUM(BE19:BE25)</f>
        <v>0</v>
      </c>
    </row>
    <row r="27" spans="1:104">
      <c r="A27" s="134" t="s">
        <v>65</v>
      </c>
      <c r="B27" s="135" t="s">
        <v>98</v>
      </c>
      <c r="C27" s="136" t="s">
        <v>99</v>
      </c>
      <c r="D27" s="137"/>
      <c r="E27" s="138"/>
      <c r="F27" s="138"/>
      <c r="G27" s="139"/>
      <c r="H27" s="140"/>
      <c r="I27" s="140"/>
      <c r="O27" s="141">
        <v>1</v>
      </c>
    </row>
    <row r="28" spans="1:104" ht="22.5">
      <c r="A28" s="142">
        <v>13</v>
      </c>
      <c r="B28" s="143" t="s">
        <v>100</v>
      </c>
      <c r="C28" s="144" t="s">
        <v>101</v>
      </c>
      <c r="D28" s="145" t="s">
        <v>81</v>
      </c>
      <c r="E28" s="146">
        <v>43.54</v>
      </c>
      <c r="F28" s="146"/>
      <c r="G28" s="147">
        <f>E28*F28</f>
        <v>0</v>
      </c>
      <c r="O28" s="141">
        <v>2</v>
      </c>
      <c r="AA28" s="114">
        <v>12</v>
      </c>
      <c r="AB28" s="114">
        <v>0</v>
      </c>
      <c r="AC28" s="114">
        <v>13</v>
      </c>
      <c r="AZ28" s="114">
        <v>1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0.24154999999999999</v>
      </c>
    </row>
    <row r="29" spans="1:104">
      <c r="A29" s="142">
        <v>14</v>
      </c>
      <c r="B29" s="143" t="s">
        <v>102</v>
      </c>
      <c r="C29" s="144" t="s">
        <v>103</v>
      </c>
      <c r="D29" s="145" t="s">
        <v>81</v>
      </c>
      <c r="E29" s="146">
        <v>18.600000000000001</v>
      </c>
      <c r="F29" s="146"/>
      <c r="G29" s="147">
        <f>E29*F29</f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1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0.27827000000000002</v>
      </c>
    </row>
    <row r="30" spans="1:104">
      <c r="A30" s="142">
        <v>15</v>
      </c>
      <c r="B30" s="143" t="s">
        <v>104</v>
      </c>
      <c r="C30" s="144" t="s">
        <v>105</v>
      </c>
      <c r="D30" s="145" t="s">
        <v>106</v>
      </c>
      <c r="E30" s="146">
        <v>4</v>
      </c>
      <c r="F30" s="146"/>
      <c r="G30" s="147">
        <f>E30*F30</f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1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7.2849999999999998E-2</v>
      </c>
    </row>
    <row r="31" spans="1:104">
      <c r="A31" s="148"/>
      <c r="B31" s="149" t="s">
        <v>69</v>
      </c>
      <c r="C31" s="150" t="str">
        <f>CONCATENATE(B27," ",C27)</f>
        <v>63 Podlahy a podlahové konstrukce</v>
      </c>
      <c r="D31" s="148"/>
      <c r="E31" s="151"/>
      <c r="F31" s="151"/>
      <c r="G31" s="152">
        <f>SUM(G27:G30)</f>
        <v>0</v>
      </c>
      <c r="O31" s="141">
        <v>4</v>
      </c>
      <c r="BA31" s="153">
        <f>SUM(BA27:BA30)</f>
        <v>0</v>
      </c>
      <c r="BB31" s="153">
        <f>SUM(BB27:BB30)</f>
        <v>0</v>
      </c>
      <c r="BC31" s="153">
        <f>SUM(BC27:BC30)</f>
        <v>0</v>
      </c>
      <c r="BD31" s="153">
        <f>SUM(BD27:BD30)</f>
        <v>0</v>
      </c>
      <c r="BE31" s="153">
        <f>SUM(BE27:BE30)</f>
        <v>0</v>
      </c>
    </row>
    <row r="32" spans="1:104">
      <c r="A32" s="134" t="s">
        <v>65</v>
      </c>
      <c r="B32" s="135" t="s">
        <v>107</v>
      </c>
      <c r="C32" s="136" t="s">
        <v>108</v>
      </c>
      <c r="D32" s="137"/>
      <c r="E32" s="138"/>
      <c r="F32" s="138"/>
      <c r="G32" s="139"/>
      <c r="H32" s="140"/>
      <c r="I32" s="140"/>
      <c r="O32" s="141">
        <v>1</v>
      </c>
    </row>
    <row r="33" spans="1:104">
      <c r="A33" s="142">
        <v>16</v>
      </c>
      <c r="B33" s="143" t="s">
        <v>109</v>
      </c>
      <c r="C33" s="144" t="s">
        <v>110</v>
      </c>
      <c r="D33" s="145" t="s">
        <v>111</v>
      </c>
      <c r="E33" s="146">
        <v>94</v>
      </c>
      <c r="F33" s="146"/>
      <c r="G33" s="147">
        <f>E33*F33</f>
        <v>0</v>
      </c>
      <c r="O33" s="141">
        <v>2</v>
      </c>
      <c r="AA33" s="114">
        <v>12</v>
      </c>
      <c r="AB33" s="114">
        <v>0</v>
      </c>
      <c r="AC33" s="114">
        <v>16</v>
      </c>
      <c r="AZ33" s="114">
        <v>1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4.1279999999999997E-2</v>
      </c>
    </row>
    <row r="34" spans="1:104">
      <c r="A34" s="142">
        <v>17</v>
      </c>
      <c r="B34" s="143" t="s">
        <v>112</v>
      </c>
      <c r="C34" s="144" t="s">
        <v>113</v>
      </c>
      <c r="D34" s="145" t="s">
        <v>111</v>
      </c>
      <c r="E34" s="146">
        <v>2</v>
      </c>
      <c r="F34" s="146"/>
      <c r="G34" s="147">
        <f>E34*F34</f>
        <v>0</v>
      </c>
      <c r="O34" s="141">
        <v>2</v>
      </c>
      <c r="AA34" s="114">
        <v>12</v>
      </c>
      <c r="AB34" s="114">
        <v>0</v>
      </c>
      <c r="AC34" s="114">
        <v>17</v>
      </c>
      <c r="AZ34" s="114">
        <v>1</v>
      </c>
      <c r="BA34" s="114">
        <f>IF(AZ34=1,G34,0)</f>
        <v>0</v>
      </c>
      <c r="BB34" s="114">
        <f>IF(AZ34=2,G34,0)</f>
        <v>0</v>
      </c>
      <c r="BC34" s="114">
        <f>IF(AZ34=3,G34,0)</f>
        <v>0</v>
      </c>
      <c r="BD34" s="114">
        <f>IF(AZ34=4,G34,0)</f>
        <v>0</v>
      </c>
      <c r="BE34" s="114">
        <f>IF(AZ34=5,G34,0)</f>
        <v>0</v>
      </c>
      <c r="CZ34" s="114">
        <v>5.5160000000000001E-2</v>
      </c>
    </row>
    <row r="35" spans="1:104">
      <c r="A35" s="142">
        <v>18</v>
      </c>
      <c r="B35" s="143" t="s">
        <v>114</v>
      </c>
      <c r="C35" s="144" t="s">
        <v>115</v>
      </c>
      <c r="D35" s="145" t="s">
        <v>111</v>
      </c>
      <c r="E35" s="146">
        <v>3</v>
      </c>
      <c r="F35" s="146"/>
      <c r="G35" s="147">
        <f>E35*F35</f>
        <v>0</v>
      </c>
      <c r="O35" s="141">
        <v>2</v>
      </c>
      <c r="AA35" s="114">
        <v>12</v>
      </c>
      <c r="AB35" s="114">
        <v>0</v>
      </c>
      <c r="AC35" s="114">
        <v>18</v>
      </c>
      <c r="AZ35" s="114">
        <v>1</v>
      </c>
      <c r="BA35" s="114">
        <f>IF(AZ35=1,G35,0)</f>
        <v>0</v>
      </c>
      <c r="BB35" s="114">
        <f>IF(AZ35=2,G35,0)</f>
        <v>0</v>
      </c>
      <c r="BC35" s="114">
        <f>IF(AZ35=3,G35,0)</f>
        <v>0</v>
      </c>
      <c r="BD35" s="114">
        <f>IF(AZ35=4,G35,0)</f>
        <v>0</v>
      </c>
      <c r="BE35" s="114">
        <f>IF(AZ35=5,G35,0)</f>
        <v>0</v>
      </c>
      <c r="CZ35" s="114">
        <v>8.4790000000000004E-2</v>
      </c>
    </row>
    <row r="36" spans="1:104">
      <c r="A36" s="142">
        <v>19</v>
      </c>
      <c r="B36" s="143" t="s">
        <v>116</v>
      </c>
      <c r="C36" s="144" t="s">
        <v>117</v>
      </c>
      <c r="D36" s="145" t="s">
        <v>106</v>
      </c>
      <c r="E36" s="146">
        <v>406.12</v>
      </c>
      <c r="F36" s="146"/>
      <c r="G36" s="147">
        <f>E36*F36</f>
        <v>0</v>
      </c>
      <c r="O36" s="141">
        <v>2</v>
      </c>
      <c r="AA36" s="114">
        <v>12</v>
      </c>
      <c r="AB36" s="114">
        <v>0</v>
      </c>
      <c r="AC36" s="114">
        <v>19</v>
      </c>
      <c r="AZ36" s="114">
        <v>1</v>
      </c>
      <c r="BA36" s="114">
        <f>IF(AZ36=1,G36,0)</f>
        <v>0</v>
      </c>
      <c r="BB36" s="114">
        <f>IF(AZ36=2,G36,0)</f>
        <v>0</v>
      </c>
      <c r="BC36" s="114">
        <f>IF(AZ36=3,G36,0)</f>
        <v>0</v>
      </c>
      <c r="BD36" s="114">
        <f>IF(AZ36=4,G36,0)</f>
        <v>0</v>
      </c>
      <c r="BE36" s="114">
        <f>IF(AZ36=5,G36,0)</f>
        <v>0</v>
      </c>
      <c r="CZ36" s="114">
        <v>1E-4</v>
      </c>
    </row>
    <row r="37" spans="1:104">
      <c r="A37" s="148"/>
      <c r="B37" s="149" t="s">
        <v>69</v>
      </c>
      <c r="C37" s="150" t="str">
        <f>CONCATENATE(B32," ",C32)</f>
        <v>64 Výplně otvorů</v>
      </c>
      <c r="D37" s="148"/>
      <c r="E37" s="151"/>
      <c r="F37" s="151"/>
      <c r="G37" s="152">
        <f>SUM(G32:G36)</f>
        <v>0</v>
      </c>
      <c r="O37" s="141">
        <v>4</v>
      </c>
      <c r="BA37" s="153">
        <f>SUM(BA32:BA36)</f>
        <v>0</v>
      </c>
      <c r="BB37" s="153">
        <f>SUM(BB32:BB36)</f>
        <v>0</v>
      </c>
      <c r="BC37" s="153">
        <f>SUM(BC32:BC36)</f>
        <v>0</v>
      </c>
      <c r="BD37" s="153">
        <f>SUM(BD32:BD36)</f>
        <v>0</v>
      </c>
      <c r="BE37" s="153">
        <f>SUM(BE32:BE36)</f>
        <v>0</v>
      </c>
    </row>
    <row r="38" spans="1:104">
      <c r="A38" s="134" t="s">
        <v>65</v>
      </c>
      <c r="B38" s="135" t="s">
        <v>118</v>
      </c>
      <c r="C38" s="136" t="s">
        <v>119</v>
      </c>
      <c r="D38" s="137"/>
      <c r="E38" s="138"/>
      <c r="F38" s="138"/>
      <c r="G38" s="139"/>
      <c r="H38" s="140"/>
      <c r="I38" s="140"/>
      <c r="O38" s="141">
        <v>1</v>
      </c>
    </row>
    <row r="39" spans="1:104">
      <c r="A39" s="142">
        <v>20</v>
      </c>
      <c r="B39" s="143" t="s">
        <v>120</v>
      </c>
      <c r="C39" s="144" t="s">
        <v>121</v>
      </c>
      <c r="D39" s="145" t="s">
        <v>81</v>
      </c>
      <c r="E39" s="146">
        <v>359.83019999999999</v>
      </c>
      <c r="F39" s="146"/>
      <c r="G39" s="147">
        <f t="shared" ref="G39:G44" si="6">E39*F39</f>
        <v>0</v>
      </c>
      <c r="O39" s="141">
        <v>2</v>
      </c>
      <c r="AA39" s="114">
        <v>12</v>
      </c>
      <c r="AB39" s="114">
        <v>0</v>
      </c>
      <c r="AC39" s="114">
        <v>20</v>
      </c>
      <c r="AZ39" s="114">
        <v>1</v>
      </c>
      <c r="BA39" s="114">
        <f t="shared" ref="BA39:BA44" si="7">IF(AZ39=1,G39,0)</f>
        <v>0</v>
      </c>
      <c r="BB39" s="114">
        <f t="shared" ref="BB39:BB44" si="8">IF(AZ39=2,G39,0)</f>
        <v>0</v>
      </c>
      <c r="BC39" s="114">
        <f t="shared" ref="BC39:BC44" si="9">IF(AZ39=3,G39,0)</f>
        <v>0</v>
      </c>
      <c r="BD39" s="114">
        <f t="shared" ref="BD39:BD44" si="10">IF(AZ39=4,G39,0)</f>
        <v>0</v>
      </c>
      <c r="BE39" s="114">
        <f t="shared" ref="BE39:BE44" si="11">IF(AZ39=5,G39,0)</f>
        <v>0</v>
      </c>
      <c r="CZ39" s="114">
        <v>3.338E-2</v>
      </c>
    </row>
    <row r="40" spans="1:104">
      <c r="A40" s="142">
        <v>21</v>
      </c>
      <c r="B40" s="143" t="s">
        <v>122</v>
      </c>
      <c r="C40" s="144" t="s">
        <v>123</v>
      </c>
      <c r="D40" s="145" t="s">
        <v>81</v>
      </c>
      <c r="E40" s="146">
        <v>359.83</v>
      </c>
      <c r="F40" s="146"/>
      <c r="G40" s="147">
        <f t="shared" si="6"/>
        <v>0</v>
      </c>
      <c r="O40" s="141">
        <v>2</v>
      </c>
      <c r="AA40" s="114">
        <v>12</v>
      </c>
      <c r="AB40" s="114">
        <v>0</v>
      </c>
      <c r="AC40" s="114">
        <v>21</v>
      </c>
      <c r="AZ40" s="114">
        <v>1</v>
      </c>
      <c r="BA40" s="114">
        <f t="shared" si="7"/>
        <v>0</v>
      </c>
      <c r="BB40" s="114">
        <f t="shared" si="8"/>
        <v>0</v>
      </c>
      <c r="BC40" s="114">
        <f t="shared" si="9"/>
        <v>0</v>
      </c>
      <c r="BD40" s="114">
        <f t="shared" si="10"/>
        <v>0</v>
      </c>
      <c r="BE40" s="114">
        <f t="shared" si="11"/>
        <v>0</v>
      </c>
      <c r="CZ40" s="114">
        <v>9.7000000000000005E-4</v>
      </c>
    </row>
    <row r="41" spans="1:104">
      <c r="A41" s="142">
        <v>22</v>
      </c>
      <c r="B41" s="143" t="s">
        <v>124</v>
      </c>
      <c r="C41" s="144" t="s">
        <v>125</v>
      </c>
      <c r="D41" s="145" t="s">
        <v>81</v>
      </c>
      <c r="E41" s="146">
        <v>359.83</v>
      </c>
      <c r="F41" s="146"/>
      <c r="G41" s="147">
        <f t="shared" si="6"/>
        <v>0</v>
      </c>
      <c r="O41" s="141">
        <v>2</v>
      </c>
      <c r="AA41" s="114">
        <v>12</v>
      </c>
      <c r="AB41" s="114">
        <v>0</v>
      </c>
      <c r="AC41" s="114">
        <v>22</v>
      </c>
      <c r="AZ41" s="114">
        <v>1</v>
      </c>
      <c r="BA41" s="114">
        <f t="shared" si="7"/>
        <v>0</v>
      </c>
      <c r="BB41" s="114">
        <f t="shared" si="8"/>
        <v>0</v>
      </c>
      <c r="BC41" s="114">
        <f t="shared" si="9"/>
        <v>0</v>
      </c>
      <c r="BD41" s="114">
        <f t="shared" si="10"/>
        <v>0</v>
      </c>
      <c r="BE41" s="114">
        <f t="shared" si="11"/>
        <v>0</v>
      </c>
      <c r="CZ41" s="114">
        <v>0</v>
      </c>
    </row>
    <row r="42" spans="1:104">
      <c r="A42" s="142">
        <v>23</v>
      </c>
      <c r="B42" s="143" t="s">
        <v>126</v>
      </c>
      <c r="C42" s="144" t="s">
        <v>127</v>
      </c>
      <c r="D42" s="145" t="s">
        <v>81</v>
      </c>
      <c r="E42" s="146">
        <v>359.83</v>
      </c>
      <c r="F42" s="146"/>
      <c r="G42" s="147">
        <f t="shared" si="6"/>
        <v>0</v>
      </c>
      <c r="O42" s="141">
        <v>2</v>
      </c>
      <c r="AA42" s="114">
        <v>12</v>
      </c>
      <c r="AB42" s="114">
        <v>0</v>
      </c>
      <c r="AC42" s="114">
        <v>23</v>
      </c>
      <c r="AZ42" s="114">
        <v>1</v>
      </c>
      <c r="BA42" s="114">
        <f t="shared" si="7"/>
        <v>0</v>
      </c>
      <c r="BB42" s="114">
        <f t="shared" si="8"/>
        <v>0</v>
      </c>
      <c r="BC42" s="114">
        <f t="shared" si="9"/>
        <v>0</v>
      </c>
      <c r="BD42" s="114">
        <f t="shared" si="10"/>
        <v>0</v>
      </c>
      <c r="BE42" s="114">
        <f t="shared" si="11"/>
        <v>0</v>
      </c>
      <c r="CZ42" s="114">
        <v>0</v>
      </c>
    </row>
    <row r="43" spans="1:104">
      <c r="A43" s="142">
        <v>24</v>
      </c>
      <c r="B43" s="143" t="s">
        <v>128</v>
      </c>
      <c r="C43" s="144" t="s">
        <v>129</v>
      </c>
      <c r="D43" s="145" t="s">
        <v>81</v>
      </c>
      <c r="E43" s="146">
        <v>359.83</v>
      </c>
      <c r="F43" s="146"/>
      <c r="G43" s="147">
        <f t="shared" si="6"/>
        <v>0</v>
      </c>
      <c r="O43" s="141">
        <v>2</v>
      </c>
      <c r="AA43" s="114">
        <v>12</v>
      </c>
      <c r="AB43" s="114">
        <v>0</v>
      </c>
      <c r="AC43" s="114">
        <v>24</v>
      </c>
      <c r="AZ43" s="114">
        <v>1</v>
      </c>
      <c r="BA43" s="114">
        <f t="shared" si="7"/>
        <v>0</v>
      </c>
      <c r="BB43" s="114">
        <f t="shared" si="8"/>
        <v>0</v>
      </c>
      <c r="BC43" s="114">
        <f t="shared" si="9"/>
        <v>0</v>
      </c>
      <c r="BD43" s="114">
        <f t="shared" si="10"/>
        <v>0</v>
      </c>
      <c r="BE43" s="114">
        <f t="shared" si="11"/>
        <v>0</v>
      </c>
      <c r="CZ43" s="114">
        <v>0</v>
      </c>
    </row>
    <row r="44" spans="1:104">
      <c r="A44" s="142">
        <v>25</v>
      </c>
      <c r="B44" s="143" t="s">
        <v>130</v>
      </c>
      <c r="C44" s="144" t="s">
        <v>131</v>
      </c>
      <c r="D44" s="145" t="s">
        <v>81</v>
      </c>
      <c r="E44" s="146">
        <v>359.83</v>
      </c>
      <c r="F44" s="146"/>
      <c r="G44" s="147">
        <f t="shared" si="6"/>
        <v>0</v>
      </c>
      <c r="O44" s="141">
        <v>2</v>
      </c>
      <c r="AA44" s="114">
        <v>12</v>
      </c>
      <c r="AB44" s="114">
        <v>0</v>
      </c>
      <c r="AC44" s="114">
        <v>25</v>
      </c>
      <c r="AZ44" s="114">
        <v>1</v>
      </c>
      <c r="BA44" s="114">
        <f t="shared" si="7"/>
        <v>0</v>
      </c>
      <c r="BB44" s="114">
        <f t="shared" si="8"/>
        <v>0</v>
      </c>
      <c r="BC44" s="114">
        <f t="shared" si="9"/>
        <v>0</v>
      </c>
      <c r="BD44" s="114">
        <f t="shared" si="10"/>
        <v>0</v>
      </c>
      <c r="BE44" s="114">
        <f t="shared" si="11"/>
        <v>0</v>
      </c>
      <c r="CZ44" s="114">
        <v>0</v>
      </c>
    </row>
    <row r="45" spans="1:104">
      <c r="A45" s="148"/>
      <c r="B45" s="149" t="s">
        <v>69</v>
      </c>
      <c r="C45" s="150" t="str">
        <f>CONCATENATE(B38," ",C38)</f>
        <v>94 Lešení a stavební výtahy</v>
      </c>
      <c r="D45" s="148"/>
      <c r="E45" s="151"/>
      <c r="F45" s="151"/>
      <c r="G45" s="152">
        <f>SUM(G38:G44)</f>
        <v>0</v>
      </c>
      <c r="O45" s="141">
        <v>4</v>
      </c>
      <c r="BA45" s="153">
        <f>SUM(BA38:BA44)</f>
        <v>0</v>
      </c>
      <c r="BB45" s="153">
        <f>SUM(BB38:BB44)</f>
        <v>0</v>
      </c>
      <c r="BC45" s="153">
        <f>SUM(BC38:BC44)</f>
        <v>0</v>
      </c>
      <c r="BD45" s="153">
        <f>SUM(BD38:BD44)</f>
        <v>0</v>
      </c>
      <c r="BE45" s="153">
        <f>SUM(BE38:BE44)</f>
        <v>0</v>
      </c>
    </row>
    <row r="46" spans="1:104">
      <c r="A46" s="134" t="s">
        <v>65</v>
      </c>
      <c r="B46" s="135" t="s">
        <v>132</v>
      </c>
      <c r="C46" s="136" t="s">
        <v>133</v>
      </c>
      <c r="D46" s="137"/>
      <c r="E46" s="138"/>
      <c r="F46" s="138"/>
      <c r="G46" s="139"/>
      <c r="H46" s="140"/>
      <c r="I46" s="140"/>
      <c r="O46" s="141">
        <v>1</v>
      </c>
    </row>
    <row r="47" spans="1:104">
      <c r="A47" s="142">
        <v>26</v>
      </c>
      <c r="B47" s="143" t="s">
        <v>134</v>
      </c>
      <c r="C47" s="144" t="s">
        <v>135</v>
      </c>
      <c r="D47" s="145" t="s">
        <v>81</v>
      </c>
      <c r="E47" s="146">
        <v>1044.48</v>
      </c>
      <c r="F47" s="146"/>
      <c r="G47" s="147">
        <f>E47*F47</f>
        <v>0</v>
      </c>
      <c r="O47" s="141">
        <v>2</v>
      </c>
      <c r="AA47" s="114">
        <v>12</v>
      </c>
      <c r="AB47" s="114">
        <v>0</v>
      </c>
      <c r="AC47" s="114">
        <v>26</v>
      </c>
      <c r="AZ47" s="114">
        <v>1</v>
      </c>
      <c r="BA47" s="114">
        <f>IF(AZ47=1,G47,0)</f>
        <v>0</v>
      </c>
      <c r="BB47" s="114">
        <f>IF(AZ47=2,G47,0)</f>
        <v>0</v>
      </c>
      <c r="BC47" s="114">
        <f>IF(AZ47=3,G47,0)</f>
        <v>0</v>
      </c>
      <c r="BD47" s="114">
        <f>IF(AZ47=4,G47,0)</f>
        <v>0</v>
      </c>
      <c r="BE47" s="114">
        <f>IF(AZ47=5,G47,0)</f>
        <v>0</v>
      </c>
      <c r="CZ47" s="114">
        <v>4.0000000000000003E-5</v>
      </c>
    </row>
    <row r="48" spans="1:104">
      <c r="A48" s="142">
        <v>27</v>
      </c>
      <c r="B48" s="143" t="s">
        <v>136</v>
      </c>
      <c r="C48" s="144" t="s">
        <v>137</v>
      </c>
      <c r="D48" s="145" t="s">
        <v>77</v>
      </c>
      <c r="E48" s="146">
        <v>1</v>
      </c>
      <c r="F48" s="146"/>
      <c r="G48" s="147">
        <f>E48*F48</f>
        <v>0</v>
      </c>
      <c r="O48" s="141">
        <v>2</v>
      </c>
      <c r="AA48" s="114">
        <v>12</v>
      </c>
      <c r="AB48" s="114">
        <v>0</v>
      </c>
      <c r="AC48" s="114">
        <v>27</v>
      </c>
      <c r="AZ48" s="114">
        <v>1</v>
      </c>
      <c r="BA48" s="114">
        <f>IF(AZ48=1,G48,0)</f>
        <v>0</v>
      </c>
      <c r="BB48" s="114">
        <f>IF(AZ48=2,G48,0)</f>
        <v>0</v>
      </c>
      <c r="BC48" s="114">
        <f>IF(AZ48=3,G48,0)</f>
        <v>0</v>
      </c>
      <c r="BD48" s="114">
        <f>IF(AZ48=4,G48,0)</f>
        <v>0</v>
      </c>
      <c r="BE48" s="114">
        <f>IF(AZ48=5,G48,0)</f>
        <v>0</v>
      </c>
      <c r="CZ48" s="114">
        <v>0</v>
      </c>
    </row>
    <row r="49" spans="1:104">
      <c r="A49" s="148"/>
      <c r="B49" s="149" t="s">
        <v>69</v>
      </c>
      <c r="C49" s="150" t="str">
        <f>CONCATENATE(B46," ",C46)</f>
        <v>95 Dokončovací kce na pozem.stav.</v>
      </c>
      <c r="D49" s="148"/>
      <c r="E49" s="151"/>
      <c r="F49" s="151"/>
      <c r="G49" s="152">
        <f>SUM(G46:G48)</f>
        <v>0</v>
      </c>
      <c r="O49" s="141">
        <v>4</v>
      </c>
      <c r="BA49" s="153">
        <f>SUM(BA46:BA48)</f>
        <v>0</v>
      </c>
      <c r="BB49" s="153">
        <f>SUM(BB46:BB48)</f>
        <v>0</v>
      </c>
      <c r="BC49" s="153">
        <f>SUM(BC46:BC48)</f>
        <v>0</v>
      </c>
      <c r="BD49" s="153">
        <f>SUM(BD46:BD48)</f>
        <v>0</v>
      </c>
      <c r="BE49" s="153">
        <f>SUM(BE46:BE48)</f>
        <v>0</v>
      </c>
    </row>
    <row r="50" spans="1:104">
      <c r="A50" s="134" t="s">
        <v>65</v>
      </c>
      <c r="B50" s="135" t="s">
        <v>138</v>
      </c>
      <c r="C50" s="136" t="s">
        <v>139</v>
      </c>
      <c r="D50" s="137"/>
      <c r="E50" s="138"/>
      <c r="F50" s="138"/>
      <c r="G50" s="139"/>
      <c r="H50" s="140"/>
      <c r="I50" s="140"/>
      <c r="O50" s="141">
        <v>1</v>
      </c>
    </row>
    <row r="51" spans="1:104">
      <c r="A51" s="142">
        <v>28</v>
      </c>
      <c r="B51" s="143" t="s">
        <v>140</v>
      </c>
      <c r="C51" s="144" t="s">
        <v>141</v>
      </c>
      <c r="D51" s="145" t="s">
        <v>81</v>
      </c>
      <c r="E51" s="146">
        <v>59.69</v>
      </c>
      <c r="F51" s="146"/>
      <c r="G51" s="147">
        <f t="shared" ref="G51:G73" si="12">E51*F51</f>
        <v>0</v>
      </c>
      <c r="O51" s="141">
        <v>2</v>
      </c>
      <c r="AA51" s="114">
        <v>12</v>
      </c>
      <c r="AB51" s="114">
        <v>0</v>
      </c>
      <c r="AC51" s="114">
        <v>28</v>
      </c>
      <c r="AZ51" s="114">
        <v>1</v>
      </c>
      <c r="BA51" s="114">
        <f t="shared" ref="BA51:BA73" si="13">IF(AZ51=1,G51,0)</f>
        <v>0</v>
      </c>
      <c r="BB51" s="114">
        <f t="shared" ref="BB51:BB73" si="14">IF(AZ51=2,G51,0)</f>
        <v>0</v>
      </c>
      <c r="BC51" s="114">
        <f t="shared" ref="BC51:BC73" si="15">IF(AZ51=3,G51,0)</f>
        <v>0</v>
      </c>
      <c r="BD51" s="114">
        <f t="shared" ref="BD51:BD73" si="16">IF(AZ51=4,G51,0)</f>
        <v>0</v>
      </c>
      <c r="BE51" s="114">
        <f t="shared" ref="BE51:BE73" si="17">IF(AZ51=5,G51,0)</f>
        <v>0</v>
      </c>
      <c r="CZ51" s="114">
        <v>0</v>
      </c>
    </row>
    <row r="52" spans="1:104">
      <c r="A52" s="142">
        <v>29</v>
      </c>
      <c r="B52" s="143" t="s">
        <v>142</v>
      </c>
      <c r="C52" s="144" t="s">
        <v>143</v>
      </c>
      <c r="D52" s="145" t="s">
        <v>81</v>
      </c>
      <c r="E52" s="146">
        <v>79.73</v>
      </c>
      <c r="F52" s="146"/>
      <c r="G52" s="147">
        <f t="shared" si="12"/>
        <v>0</v>
      </c>
      <c r="O52" s="141">
        <v>2</v>
      </c>
      <c r="AA52" s="114">
        <v>12</v>
      </c>
      <c r="AB52" s="114">
        <v>0</v>
      </c>
      <c r="AC52" s="114">
        <v>29</v>
      </c>
      <c r="AZ52" s="114">
        <v>1</v>
      </c>
      <c r="BA52" s="114">
        <f t="shared" si="13"/>
        <v>0</v>
      </c>
      <c r="BB52" s="114">
        <f t="shared" si="14"/>
        <v>0</v>
      </c>
      <c r="BC52" s="114">
        <f t="shared" si="15"/>
        <v>0</v>
      </c>
      <c r="BD52" s="114">
        <f t="shared" si="16"/>
        <v>0</v>
      </c>
      <c r="BE52" s="114">
        <f t="shared" si="17"/>
        <v>0</v>
      </c>
      <c r="CZ52" s="114">
        <v>0</v>
      </c>
    </row>
    <row r="53" spans="1:104">
      <c r="A53" s="142">
        <v>30</v>
      </c>
      <c r="B53" s="143" t="s">
        <v>144</v>
      </c>
      <c r="C53" s="144" t="s">
        <v>145</v>
      </c>
      <c r="D53" s="145" t="s">
        <v>111</v>
      </c>
      <c r="E53" s="146">
        <v>125</v>
      </c>
      <c r="F53" s="146"/>
      <c r="G53" s="147">
        <f t="shared" si="12"/>
        <v>0</v>
      </c>
      <c r="O53" s="141">
        <v>2</v>
      </c>
      <c r="AA53" s="114">
        <v>12</v>
      </c>
      <c r="AB53" s="114">
        <v>0</v>
      </c>
      <c r="AC53" s="114">
        <v>30</v>
      </c>
      <c r="AZ53" s="114">
        <v>1</v>
      </c>
      <c r="BA53" s="114">
        <f t="shared" si="13"/>
        <v>0</v>
      </c>
      <c r="BB53" s="114">
        <f t="shared" si="14"/>
        <v>0</v>
      </c>
      <c r="BC53" s="114">
        <f t="shared" si="15"/>
        <v>0</v>
      </c>
      <c r="BD53" s="114">
        <f t="shared" si="16"/>
        <v>0</v>
      </c>
      <c r="BE53" s="114">
        <f t="shared" si="17"/>
        <v>0</v>
      </c>
      <c r="CZ53" s="114">
        <v>0</v>
      </c>
    </row>
    <row r="54" spans="1:104">
      <c r="A54" s="142">
        <v>31</v>
      </c>
      <c r="B54" s="143" t="s">
        <v>146</v>
      </c>
      <c r="C54" s="144" t="s">
        <v>147</v>
      </c>
      <c r="D54" s="145" t="s">
        <v>111</v>
      </c>
      <c r="E54" s="146">
        <v>8</v>
      </c>
      <c r="F54" s="146"/>
      <c r="G54" s="147">
        <f t="shared" si="12"/>
        <v>0</v>
      </c>
      <c r="O54" s="141">
        <v>2</v>
      </c>
      <c r="AA54" s="114">
        <v>12</v>
      </c>
      <c r="AB54" s="114">
        <v>0</v>
      </c>
      <c r="AC54" s="114">
        <v>31</v>
      </c>
      <c r="AZ54" s="114">
        <v>1</v>
      </c>
      <c r="BA54" s="114">
        <f t="shared" si="13"/>
        <v>0</v>
      </c>
      <c r="BB54" s="114">
        <f t="shared" si="14"/>
        <v>0</v>
      </c>
      <c r="BC54" s="114">
        <f t="shared" si="15"/>
        <v>0</v>
      </c>
      <c r="BD54" s="114">
        <f t="shared" si="16"/>
        <v>0</v>
      </c>
      <c r="BE54" s="114">
        <f t="shared" si="17"/>
        <v>0</v>
      </c>
      <c r="CZ54" s="114">
        <v>0</v>
      </c>
    </row>
    <row r="55" spans="1:104">
      <c r="A55" s="142">
        <v>32</v>
      </c>
      <c r="B55" s="143" t="s">
        <v>148</v>
      </c>
      <c r="C55" s="144" t="s">
        <v>149</v>
      </c>
      <c r="D55" s="145" t="s">
        <v>81</v>
      </c>
      <c r="E55" s="146">
        <v>9.36</v>
      </c>
      <c r="F55" s="146"/>
      <c r="G55" s="147">
        <f t="shared" si="12"/>
        <v>0</v>
      </c>
      <c r="O55" s="141">
        <v>2</v>
      </c>
      <c r="AA55" s="114">
        <v>12</v>
      </c>
      <c r="AB55" s="114">
        <v>0</v>
      </c>
      <c r="AC55" s="114">
        <v>32</v>
      </c>
      <c r="AZ55" s="114">
        <v>1</v>
      </c>
      <c r="BA55" s="114">
        <f t="shared" si="13"/>
        <v>0</v>
      </c>
      <c r="BB55" s="114">
        <f t="shared" si="14"/>
        <v>0</v>
      </c>
      <c r="BC55" s="114">
        <f t="shared" si="15"/>
        <v>0</v>
      </c>
      <c r="BD55" s="114">
        <f t="shared" si="16"/>
        <v>0</v>
      </c>
      <c r="BE55" s="114">
        <f t="shared" si="17"/>
        <v>0</v>
      </c>
      <c r="CZ55" s="114">
        <v>2.1900000000000001E-3</v>
      </c>
    </row>
    <row r="56" spans="1:104">
      <c r="A56" s="142">
        <v>33</v>
      </c>
      <c r="B56" s="143" t="s">
        <v>150</v>
      </c>
      <c r="C56" s="144" t="s">
        <v>151</v>
      </c>
      <c r="D56" s="145" t="s">
        <v>81</v>
      </c>
      <c r="E56" s="146">
        <v>92.055000000000007</v>
      </c>
      <c r="F56" s="146"/>
      <c r="G56" s="147">
        <f t="shared" si="12"/>
        <v>0</v>
      </c>
      <c r="O56" s="141">
        <v>2</v>
      </c>
      <c r="AA56" s="114">
        <v>12</v>
      </c>
      <c r="AB56" s="114">
        <v>0</v>
      </c>
      <c r="AC56" s="114">
        <v>33</v>
      </c>
      <c r="AZ56" s="114">
        <v>1</v>
      </c>
      <c r="BA56" s="114">
        <f t="shared" si="13"/>
        <v>0</v>
      </c>
      <c r="BB56" s="114">
        <f t="shared" si="14"/>
        <v>0</v>
      </c>
      <c r="BC56" s="114">
        <f t="shared" si="15"/>
        <v>0</v>
      </c>
      <c r="BD56" s="114">
        <f t="shared" si="16"/>
        <v>0</v>
      </c>
      <c r="BE56" s="114">
        <f t="shared" si="17"/>
        <v>0</v>
      </c>
      <c r="CZ56" s="114">
        <v>1E-3</v>
      </c>
    </row>
    <row r="57" spans="1:104">
      <c r="A57" s="142">
        <v>34</v>
      </c>
      <c r="B57" s="143" t="s">
        <v>152</v>
      </c>
      <c r="C57" s="144" t="s">
        <v>153</v>
      </c>
      <c r="D57" s="145" t="s">
        <v>81</v>
      </c>
      <c r="E57" s="146">
        <v>3.1520000000000001</v>
      </c>
      <c r="F57" s="146"/>
      <c r="G57" s="147">
        <f t="shared" si="12"/>
        <v>0</v>
      </c>
      <c r="O57" s="141">
        <v>2</v>
      </c>
      <c r="AA57" s="114">
        <v>12</v>
      </c>
      <c r="AB57" s="114">
        <v>0</v>
      </c>
      <c r="AC57" s="114">
        <v>34</v>
      </c>
      <c r="AZ57" s="114">
        <v>1</v>
      </c>
      <c r="BA57" s="114">
        <f t="shared" si="13"/>
        <v>0</v>
      </c>
      <c r="BB57" s="114">
        <f t="shared" si="14"/>
        <v>0</v>
      </c>
      <c r="BC57" s="114">
        <f t="shared" si="15"/>
        <v>0</v>
      </c>
      <c r="BD57" s="114">
        <f t="shared" si="16"/>
        <v>0</v>
      </c>
      <c r="BE57" s="114">
        <f t="shared" si="17"/>
        <v>0</v>
      </c>
      <c r="CZ57" s="114">
        <v>1.17E-3</v>
      </c>
    </row>
    <row r="58" spans="1:104">
      <c r="A58" s="142">
        <v>35</v>
      </c>
      <c r="B58" s="143" t="s">
        <v>154</v>
      </c>
      <c r="C58" s="144" t="s">
        <v>155</v>
      </c>
      <c r="D58" s="145" t="s">
        <v>81</v>
      </c>
      <c r="E58" s="146">
        <v>9.24</v>
      </c>
      <c r="F58" s="146"/>
      <c r="G58" s="147">
        <f t="shared" si="12"/>
        <v>0</v>
      </c>
      <c r="O58" s="141">
        <v>2</v>
      </c>
      <c r="AA58" s="114">
        <v>12</v>
      </c>
      <c r="AB58" s="114">
        <v>0</v>
      </c>
      <c r="AC58" s="114">
        <v>35</v>
      </c>
      <c r="AZ58" s="114">
        <v>1</v>
      </c>
      <c r="BA58" s="114">
        <f t="shared" si="13"/>
        <v>0</v>
      </c>
      <c r="BB58" s="114">
        <f t="shared" si="14"/>
        <v>0</v>
      </c>
      <c r="BC58" s="114">
        <f t="shared" si="15"/>
        <v>0</v>
      </c>
      <c r="BD58" s="114">
        <f t="shared" si="16"/>
        <v>0</v>
      </c>
      <c r="BE58" s="114">
        <f t="shared" si="17"/>
        <v>0</v>
      </c>
      <c r="CZ58" s="114">
        <v>1E-3</v>
      </c>
    </row>
    <row r="59" spans="1:104" ht="22.5">
      <c r="A59" s="142">
        <v>36</v>
      </c>
      <c r="B59" s="143" t="s">
        <v>156</v>
      </c>
      <c r="C59" s="144" t="s">
        <v>157</v>
      </c>
      <c r="D59" s="145" t="s">
        <v>81</v>
      </c>
      <c r="E59" s="146">
        <v>62.14</v>
      </c>
      <c r="F59" s="146"/>
      <c r="G59" s="147">
        <f t="shared" si="12"/>
        <v>0</v>
      </c>
      <c r="O59" s="141">
        <v>2</v>
      </c>
      <c r="AA59" s="114">
        <v>12</v>
      </c>
      <c r="AB59" s="114">
        <v>0</v>
      </c>
      <c r="AC59" s="114">
        <v>36</v>
      </c>
      <c r="AZ59" s="114">
        <v>1</v>
      </c>
      <c r="BA59" s="114">
        <f t="shared" si="13"/>
        <v>0</v>
      </c>
      <c r="BB59" s="114">
        <f t="shared" si="14"/>
        <v>0</v>
      </c>
      <c r="BC59" s="114">
        <f t="shared" si="15"/>
        <v>0</v>
      </c>
      <c r="BD59" s="114">
        <f t="shared" si="16"/>
        <v>0</v>
      </c>
      <c r="BE59" s="114">
        <f t="shared" si="17"/>
        <v>0</v>
      </c>
      <c r="CZ59" s="114">
        <v>0</v>
      </c>
    </row>
    <row r="60" spans="1:104">
      <c r="A60" s="142">
        <v>37</v>
      </c>
      <c r="B60" s="143" t="s">
        <v>158</v>
      </c>
      <c r="C60" s="144" t="s">
        <v>159</v>
      </c>
      <c r="D60" s="145" t="s">
        <v>106</v>
      </c>
      <c r="E60" s="146">
        <v>95</v>
      </c>
      <c r="F60" s="146"/>
      <c r="G60" s="147">
        <f t="shared" si="12"/>
        <v>0</v>
      </c>
      <c r="O60" s="141">
        <v>2</v>
      </c>
      <c r="AA60" s="114">
        <v>12</v>
      </c>
      <c r="AB60" s="114">
        <v>0</v>
      </c>
      <c r="AC60" s="114">
        <v>37</v>
      </c>
      <c r="AZ60" s="114">
        <v>1</v>
      </c>
      <c r="BA60" s="114">
        <f t="shared" si="13"/>
        <v>0</v>
      </c>
      <c r="BB60" s="114">
        <f t="shared" si="14"/>
        <v>0</v>
      </c>
      <c r="BC60" s="114">
        <f t="shared" si="15"/>
        <v>0</v>
      </c>
      <c r="BD60" s="114">
        <f t="shared" si="16"/>
        <v>0</v>
      </c>
      <c r="BE60" s="114">
        <f t="shared" si="17"/>
        <v>0</v>
      </c>
      <c r="CZ60" s="114">
        <v>0</v>
      </c>
    </row>
    <row r="61" spans="1:104">
      <c r="A61" s="142">
        <v>38</v>
      </c>
      <c r="B61" s="143" t="s">
        <v>160</v>
      </c>
      <c r="C61" s="144" t="s">
        <v>161</v>
      </c>
      <c r="D61" s="145" t="s">
        <v>106</v>
      </c>
      <c r="E61" s="146">
        <v>112</v>
      </c>
      <c r="F61" s="146"/>
      <c r="G61" s="147">
        <f t="shared" si="12"/>
        <v>0</v>
      </c>
      <c r="O61" s="141">
        <v>2</v>
      </c>
      <c r="AA61" s="114">
        <v>12</v>
      </c>
      <c r="AB61" s="114">
        <v>0</v>
      </c>
      <c r="AC61" s="114">
        <v>38</v>
      </c>
      <c r="AZ61" s="114">
        <v>1</v>
      </c>
      <c r="BA61" s="114">
        <f t="shared" si="13"/>
        <v>0</v>
      </c>
      <c r="BB61" s="114">
        <f t="shared" si="14"/>
        <v>0</v>
      </c>
      <c r="BC61" s="114">
        <f t="shared" si="15"/>
        <v>0</v>
      </c>
      <c r="BD61" s="114">
        <f t="shared" si="16"/>
        <v>0</v>
      </c>
      <c r="BE61" s="114">
        <f t="shared" si="17"/>
        <v>0</v>
      </c>
      <c r="CZ61" s="114">
        <v>0</v>
      </c>
    </row>
    <row r="62" spans="1:104">
      <c r="A62" s="142">
        <v>39</v>
      </c>
      <c r="B62" s="143" t="s">
        <v>162</v>
      </c>
      <c r="C62" s="144" t="s">
        <v>163</v>
      </c>
      <c r="D62" s="145" t="s">
        <v>106</v>
      </c>
      <c r="E62" s="146">
        <v>112</v>
      </c>
      <c r="F62" s="146"/>
      <c r="G62" s="147">
        <f t="shared" si="12"/>
        <v>0</v>
      </c>
      <c r="O62" s="141">
        <v>2</v>
      </c>
      <c r="AA62" s="114">
        <v>12</v>
      </c>
      <c r="AB62" s="114">
        <v>0</v>
      </c>
      <c r="AC62" s="114">
        <v>39</v>
      </c>
      <c r="AZ62" s="114">
        <v>1</v>
      </c>
      <c r="BA62" s="114">
        <f t="shared" si="13"/>
        <v>0</v>
      </c>
      <c r="BB62" s="114">
        <f t="shared" si="14"/>
        <v>0</v>
      </c>
      <c r="BC62" s="114">
        <f t="shared" si="15"/>
        <v>0</v>
      </c>
      <c r="BD62" s="114">
        <f t="shared" si="16"/>
        <v>0</v>
      </c>
      <c r="BE62" s="114">
        <f t="shared" si="17"/>
        <v>0</v>
      </c>
      <c r="CZ62" s="114">
        <v>0</v>
      </c>
    </row>
    <row r="63" spans="1:104">
      <c r="A63" s="142">
        <v>40</v>
      </c>
      <c r="B63" s="143" t="s">
        <v>164</v>
      </c>
      <c r="C63" s="144" t="s">
        <v>165</v>
      </c>
      <c r="D63" s="145" t="s">
        <v>106</v>
      </c>
      <c r="E63" s="146">
        <v>25</v>
      </c>
      <c r="F63" s="146"/>
      <c r="G63" s="147">
        <f t="shared" si="12"/>
        <v>0</v>
      </c>
      <c r="O63" s="141">
        <v>2</v>
      </c>
      <c r="AA63" s="114">
        <v>12</v>
      </c>
      <c r="AB63" s="114">
        <v>0</v>
      </c>
      <c r="AC63" s="114">
        <v>40</v>
      </c>
      <c r="AZ63" s="114">
        <v>1</v>
      </c>
      <c r="BA63" s="114">
        <f t="shared" si="13"/>
        <v>0</v>
      </c>
      <c r="BB63" s="114">
        <f t="shared" si="14"/>
        <v>0</v>
      </c>
      <c r="BC63" s="114">
        <f t="shared" si="15"/>
        <v>0</v>
      </c>
      <c r="BD63" s="114">
        <f t="shared" si="16"/>
        <v>0</v>
      </c>
      <c r="BE63" s="114">
        <f t="shared" si="17"/>
        <v>0</v>
      </c>
      <c r="CZ63" s="114">
        <v>0</v>
      </c>
    </row>
    <row r="64" spans="1:104">
      <c r="A64" s="142">
        <v>41</v>
      </c>
      <c r="B64" s="143" t="s">
        <v>166</v>
      </c>
      <c r="C64" s="144" t="s">
        <v>167</v>
      </c>
      <c r="D64" s="145" t="s">
        <v>111</v>
      </c>
      <c r="E64" s="146">
        <v>4</v>
      </c>
      <c r="F64" s="146"/>
      <c r="G64" s="147">
        <f t="shared" si="12"/>
        <v>0</v>
      </c>
      <c r="O64" s="141">
        <v>2</v>
      </c>
      <c r="AA64" s="114">
        <v>12</v>
      </c>
      <c r="AB64" s="114">
        <v>0</v>
      </c>
      <c r="AC64" s="114">
        <v>41</v>
      </c>
      <c r="AZ64" s="114">
        <v>1</v>
      </c>
      <c r="BA64" s="114">
        <f t="shared" si="13"/>
        <v>0</v>
      </c>
      <c r="BB64" s="114">
        <f t="shared" si="14"/>
        <v>0</v>
      </c>
      <c r="BC64" s="114">
        <f t="shared" si="15"/>
        <v>0</v>
      </c>
      <c r="BD64" s="114">
        <f t="shared" si="16"/>
        <v>0</v>
      </c>
      <c r="BE64" s="114">
        <f t="shared" si="17"/>
        <v>0</v>
      </c>
      <c r="CZ64" s="114">
        <v>0</v>
      </c>
    </row>
    <row r="65" spans="1:104">
      <c r="A65" s="142">
        <v>42</v>
      </c>
      <c r="B65" s="143" t="s">
        <v>168</v>
      </c>
      <c r="C65" s="144" t="s">
        <v>169</v>
      </c>
      <c r="D65" s="145" t="s">
        <v>111</v>
      </c>
      <c r="E65" s="146">
        <v>4</v>
      </c>
      <c r="F65" s="146"/>
      <c r="G65" s="147">
        <f t="shared" si="12"/>
        <v>0</v>
      </c>
      <c r="O65" s="141">
        <v>2</v>
      </c>
      <c r="AA65" s="114">
        <v>12</v>
      </c>
      <c r="AB65" s="114">
        <v>0</v>
      </c>
      <c r="AC65" s="114">
        <v>42</v>
      </c>
      <c r="AZ65" s="114">
        <v>1</v>
      </c>
      <c r="BA65" s="114">
        <f t="shared" si="13"/>
        <v>0</v>
      </c>
      <c r="BB65" s="114">
        <f t="shared" si="14"/>
        <v>0</v>
      </c>
      <c r="BC65" s="114">
        <f t="shared" si="15"/>
        <v>0</v>
      </c>
      <c r="BD65" s="114">
        <f t="shared" si="16"/>
        <v>0</v>
      </c>
      <c r="BE65" s="114">
        <f t="shared" si="17"/>
        <v>0</v>
      </c>
      <c r="CZ65" s="114">
        <v>0</v>
      </c>
    </row>
    <row r="66" spans="1:104">
      <c r="A66" s="142">
        <v>43</v>
      </c>
      <c r="B66" s="143" t="s">
        <v>170</v>
      </c>
      <c r="C66" s="144" t="s">
        <v>171</v>
      </c>
      <c r="D66" s="145" t="s">
        <v>106</v>
      </c>
      <c r="E66" s="146">
        <v>20</v>
      </c>
      <c r="F66" s="146"/>
      <c r="G66" s="147">
        <f t="shared" si="12"/>
        <v>0</v>
      </c>
      <c r="O66" s="141">
        <v>2</v>
      </c>
      <c r="AA66" s="114">
        <v>12</v>
      </c>
      <c r="AB66" s="114">
        <v>0</v>
      </c>
      <c r="AC66" s="114">
        <v>43</v>
      </c>
      <c r="AZ66" s="114">
        <v>1</v>
      </c>
      <c r="BA66" s="114">
        <f t="shared" si="13"/>
        <v>0</v>
      </c>
      <c r="BB66" s="114">
        <f t="shared" si="14"/>
        <v>0</v>
      </c>
      <c r="BC66" s="114">
        <f t="shared" si="15"/>
        <v>0</v>
      </c>
      <c r="BD66" s="114">
        <f t="shared" si="16"/>
        <v>0</v>
      </c>
      <c r="BE66" s="114">
        <f t="shared" si="17"/>
        <v>0</v>
      </c>
      <c r="CZ66" s="114">
        <v>0</v>
      </c>
    </row>
    <row r="67" spans="1:104">
      <c r="A67" s="142">
        <v>44</v>
      </c>
      <c r="B67" s="143" t="s">
        <v>172</v>
      </c>
      <c r="C67" s="144" t="s">
        <v>173</v>
      </c>
      <c r="D67" s="145" t="s">
        <v>111</v>
      </c>
      <c r="E67" s="146">
        <v>7</v>
      </c>
      <c r="F67" s="146"/>
      <c r="G67" s="147">
        <f t="shared" si="12"/>
        <v>0</v>
      </c>
      <c r="O67" s="141">
        <v>2</v>
      </c>
      <c r="AA67" s="114">
        <v>12</v>
      </c>
      <c r="AB67" s="114">
        <v>0</v>
      </c>
      <c r="AC67" s="114">
        <v>44</v>
      </c>
      <c r="AZ67" s="114">
        <v>1</v>
      </c>
      <c r="BA67" s="114">
        <f t="shared" si="13"/>
        <v>0</v>
      </c>
      <c r="BB67" s="114">
        <f t="shared" si="14"/>
        <v>0</v>
      </c>
      <c r="BC67" s="114">
        <f t="shared" si="15"/>
        <v>0</v>
      </c>
      <c r="BD67" s="114">
        <f t="shared" si="16"/>
        <v>0</v>
      </c>
      <c r="BE67" s="114">
        <f t="shared" si="17"/>
        <v>0</v>
      </c>
      <c r="CZ67" s="114">
        <v>0</v>
      </c>
    </row>
    <row r="68" spans="1:104">
      <c r="A68" s="142">
        <v>45</v>
      </c>
      <c r="B68" s="143" t="s">
        <v>174</v>
      </c>
      <c r="C68" s="144" t="s">
        <v>175</v>
      </c>
      <c r="D68" s="145" t="s">
        <v>77</v>
      </c>
      <c r="E68" s="146">
        <v>1</v>
      </c>
      <c r="F68" s="146"/>
      <c r="G68" s="147">
        <f t="shared" si="12"/>
        <v>0</v>
      </c>
      <c r="O68" s="141">
        <v>2</v>
      </c>
      <c r="AA68" s="114">
        <v>12</v>
      </c>
      <c r="AB68" s="114">
        <v>0</v>
      </c>
      <c r="AC68" s="114">
        <v>45</v>
      </c>
      <c r="AZ68" s="114">
        <v>1</v>
      </c>
      <c r="BA68" s="114">
        <f t="shared" si="13"/>
        <v>0</v>
      </c>
      <c r="BB68" s="114">
        <f t="shared" si="14"/>
        <v>0</v>
      </c>
      <c r="BC68" s="114">
        <f t="shared" si="15"/>
        <v>0</v>
      </c>
      <c r="BD68" s="114">
        <f t="shared" si="16"/>
        <v>0</v>
      </c>
      <c r="BE68" s="114">
        <f t="shared" si="17"/>
        <v>0</v>
      </c>
      <c r="CZ68" s="114">
        <v>0.1</v>
      </c>
    </row>
    <row r="69" spans="1:104">
      <c r="A69" s="142">
        <v>46</v>
      </c>
      <c r="B69" s="143" t="s">
        <v>176</v>
      </c>
      <c r="C69" s="144" t="s">
        <v>177</v>
      </c>
      <c r="D69" s="145" t="s">
        <v>178</v>
      </c>
      <c r="E69" s="146">
        <v>19.411999999999999</v>
      </c>
      <c r="F69" s="146"/>
      <c r="G69" s="147">
        <f t="shared" si="12"/>
        <v>0</v>
      </c>
      <c r="O69" s="141">
        <v>2</v>
      </c>
      <c r="AA69" s="114">
        <v>12</v>
      </c>
      <c r="AB69" s="114">
        <v>0</v>
      </c>
      <c r="AC69" s="114">
        <v>46</v>
      </c>
      <c r="AZ69" s="114">
        <v>1</v>
      </c>
      <c r="BA69" s="114">
        <f t="shared" si="13"/>
        <v>0</v>
      </c>
      <c r="BB69" s="114">
        <f t="shared" si="14"/>
        <v>0</v>
      </c>
      <c r="BC69" s="114">
        <f t="shared" si="15"/>
        <v>0</v>
      </c>
      <c r="BD69" s="114">
        <f t="shared" si="16"/>
        <v>0</v>
      </c>
      <c r="BE69" s="114">
        <f t="shared" si="17"/>
        <v>0</v>
      </c>
      <c r="CZ69" s="114">
        <v>0</v>
      </c>
    </row>
    <row r="70" spans="1:104">
      <c r="A70" s="142">
        <v>47</v>
      </c>
      <c r="B70" s="143" t="s">
        <v>179</v>
      </c>
      <c r="C70" s="144" t="s">
        <v>180</v>
      </c>
      <c r="D70" s="145" t="s">
        <v>178</v>
      </c>
      <c r="E70" s="146">
        <v>174.708</v>
      </c>
      <c r="F70" s="146"/>
      <c r="G70" s="147">
        <f t="shared" si="12"/>
        <v>0</v>
      </c>
      <c r="O70" s="141">
        <v>2</v>
      </c>
      <c r="AA70" s="114">
        <v>12</v>
      </c>
      <c r="AB70" s="114">
        <v>0</v>
      </c>
      <c r="AC70" s="114">
        <v>47</v>
      </c>
      <c r="AZ70" s="114">
        <v>1</v>
      </c>
      <c r="BA70" s="114">
        <f t="shared" si="13"/>
        <v>0</v>
      </c>
      <c r="BB70" s="114">
        <f t="shared" si="14"/>
        <v>0</v>
      </c>
      <c r="BC70" s="114">
        <f t="shared" si="15"/>
        <v>0</v>
      </c>
      <c r="BD70" s="114">
        <f t="shared" si="16"/>
        <v>0</v>
      </c>
      <c r="BE70" s="114">
        <f t="shared" si="17"/>
        <v>0</v>
      </c>
      <c r="CZ70" s="114">
        <v>0</v>
      </c>
    </row>
    <row r="71" spans="1:104">
      <c r="A71" s="142">
        <v>48</v>
      </c>
      <c r="B71" s="143" t="s">
        <v>181</v>
      </c>
      <c r="C71" s="144" t="s">
        <v>182</v>
      </c>
      <c r="D71" s="145" t="s">
        <v>178</v>
      </c>
      <c r="E71" s="146">
        <v>19.411999999999999</v>
      </c>
      <c r="F71" s="146"/>
      <c r="G71" s="147">
        <f t="shared" si="12"/>
        <v>0</v>
      </c>
      <c r="O71" s="141">
        <v>2</v>
      </c>
      <c r="AA71" s="114">
        <v>12</v>
      </c>
      <c r="AB71" s="114">
        <v>0</v>
      </c>
      <c r="AC71" s="114">
        <v>48</v>
      </c>
      <c r="AZ71" s="114">
        <v>1</v>
      </c>
      <c r="BA71" s="114">
        <f t="shared" si="13"/>
        <v>0</v>
      </c>
      <c r="BB71" s="114">
        <f t="shared" si="14"/>
        <v>0</v>
      </c>
      <c r="BC71" s="114">
        <f t="shared" si="15"/>
        <v>0</v>
      </c>
      <c r="BD71" s="114">
        <f t="shared" si="16"/>
        <v>0</v>
      </c>
      <c r="BE71" s="114">
        <f t="shared" si="17"/>
        <v>0</v>
      </c>
      <c r="CZ71" s="114">
        <v>0</v>
      </c>
    </row>
    <row r="72" spans="1:104">
      <c r="A72" s="142">
        <v>49</v>
      </c>
      <c r="B72" s="143" t="s">
        <v>183</v>
      </c>
      <c r="C72" s="144" t="s">
        <v>184</v>
      </c>
      <c r="D72" s="145" t="s">
        <v>178</v>
      </c>
      <c r="E72" s="146">
        <v>155.29599999999999</v>
      </c>
      <c r="F72" s="146"/>
      <c r="G72" s="147">
        <f t="shared" si="12"/>
        <v>0</v>
      </c>
      <c r="O72" s="141">
        <v>2</v>
      </c>
      <c r="AA72" s="114">
        <v>12</v>
      </c>
      <c r="AB72" s="114">
        <v>0</v>
      </c>
      <c r="AC72" s="114">
        <v>49</v>
      </c>
      <c r="AZ72" s="114">
        <v>1</v>
      </c>
      <c r="BA72" s="114">
        <f t="shared" si="13"/>
        <v>0</v>
      </c>
      <c r="BB72" s="114">
        <f t="shared" si="14"/>
        <v>0</v>
      </c>
      <c r="BC72" s="114">
        <f t="shared" si="15"/>
        <v>0</v>
      </c>
      <c r="BD72" s="114">
        <f t="shared" si="16"/>
        <v>0</v>
      </c>
      <c r="BE72" s="114">
        <f t="shared" si="17"/>
        <v>0</v>
      </c>
      <c r="CZ72" s="114">
        <v>0</v>
      </c>
    </row>
    <row r="73" spans="1:104">
      <c r="A73" s="142">
        <v>50</v>
      </c>
      <c r="B73" s="143" t="s">
        <v>185</v>
      </c>
      <c r="C73" s="144" t="s">
        <v>186</v>
      </c>
      <c r="D73" s="145" t="s">
        <v>187</v>
      </c>
      <c r="E73" s="146">
        <v>19.411999999999999</v>
      </c>
      <c r="F73" s="146"/>
      <c r="G73" s="147">
        <f t="shared" si="12"/>
        <v>0</v>
      </c>
      <c r="O73" s="141">
        <v>2</v>
      </c>
      <c r="AA73" s="114">
        <v>12</v>
      </c>
      <c r="AB73" s="114">
        <v>1</v>
      </c>
      <c r="AC73" s="114">
        <v>50</v>
      </c>
      <c r="AZ73" s="114">
        <v>1</v>
      </c>
      <c r="BA73" s="114">
        <f t="shared" si="13"/>
        <v>0</v>
      </c>
      <c r="BB73" s="114">
        <f t="shared" si="14"/>
        <v>0</v>
      </c>
      <c r="BC73" s="114">
        <f t="shared" si="15"/>
        <v>0</v>
      </c>
      <c r="BD73" s="114">
        <f t="shared" si="16"/>
        <v>0</v>
      </c>
      <c r="BE73" s="114">
        <f t="shared" si="17"/>
        <v>0</v>
      </c>
      <c r="CZ73" s="114">
        <v>0</v>
      </c>
    </row>
    <row r="74" spans="1:104">
      <c r="A74" s="148"/>
      <c r="B74" s="149" t="s">
        <v>69</v>
      </c>
      <c r="C74" s="150" t="str">
        <f>CONCATENATE(B50," ",C50)</f>
        <v>96 Bourání konstrukcí</v>
      </c>
      <c r="D74" s="148"/>
      <c r="E74" s="151"/>
      <c r="F74" s="151"/>
      <c r="G74" s="152">
        <f>SUM(G50:G73)</f>
        <v>0</v>
      </c>
      <c r="O74" s="141">
        <v>4</v>
      </c>
      <c r="BA74" s="153">
        <f>SUM(BA50:BA73)</f>
        <v>0</v>
      </c>
      <c r="BB74" s="153">
        <f>SUM(BB50:BB73)</f>
        <v>0</v>
      </c>
      <c r="BC74" s="153">
        <f>SUM(BC50:BC73)</f>
        <v>0</v>
      </c>
      <c r="BD74" s="153">
        <f>SUM(BD50:BD73)</f>
        <v>0</v>
      </c>
      <c r="BE74" s="153">
        <f>SUM(BE50:BE73)</f>
        <v>0</v>
      </c>
    </row>
    <row r="75" spans="1:104">
      <c r="A75" s="134" t="s">
        <v>65</v>
      </c>
      <c r="B75" s="135" t="s">
        <v>188</v>
      </c>
      <c r="C75" s="136" t="s">
        <v>189</v>
      </c>
      <c r="D75" s="137"/>
      <c r="E75" s="138"/>
      <c r="F75" s="138"/>
      <c r="G75" s="139"/>
      <c r="H75" s="140"/>
      <c r="I75" s="140"/>
      <c r="O75" s="141">
        <v>1</v>
      </c>
    </row>
    <row r="76" spans="1:104">
      <c r="A76" s="142">
        <v>51</v>
      </c>
      <c r="B76" s="143" t="s">
        <v>190</v>
      </c>
      <c r="C76" s="144" t="s">
        <v>191</v>
      </c>
      <c r="D76" s="145" t="s">
        <v>178</v>
      </c>
      <c r="E76" s="146">
        <v>54.82</v>
      </c>
      <c r="F76" s="146"/>
      <c r="G76" s="147">
        <f>E76*F76</f>
        <v>0</v>
      </c>
      <c r="O76" s="141">
        <v>2</v>
      </c>
      <c r="AA76" s="114">
        <v>12</v>
      </c>
      <c r="AB76" s="114">
        <v>0</v>
      </c>
      <c r="AC76" s="114">
        <v>51</v>
      </c>
      <c r="AZ76" s="114">
        <v>1</v>
      </c>
      <c r="BA76" s="114">
        <f>IF(AZ76=1,G76,0)</f>
        <v>0</v>
      </c>
      <c r="BB76" s="114">
        <f>IF(AZ76=2,G76,0)</f>
        <v>0</v>
      </c>
      <c r="BC76" s="114">
        <f>IF(AZ76=3,G76,0)</f>
        <v>0</v>
      </c>
      <c r="BD76" s="114">
        <f>IF(AZ76=4,G76,0)</f>
        <v>0</v>
      </c>
      <c r="BE76" s="114">
        <f>IF(AZ76=5,G76,0)</f>
        <v>0</v>
      </c>
      <c r="CZ76" s="114">
        <v>0</v>
      </c>
    </row>
    <row r="77" spans="1:104">
      <c r="A77" s="148"/>
      <c r="B77" s="149" t="s">
        <v>69</v>
      </c>
      <c r="C77" s="150" t="str">
        <f>CONCATENATE(B75," ",C75)</f>
        <v>99 Staveništní přesun hmot</v>
      </c>
      <c r="D77" s="148"/>
      <c r="E77" s="151"/>
      <c r="F77" s="151"/>
      <c r="G77" s="152">
        <f>SUM(G75:G76)</f>
        <v>0</v>
      </c>
      <c r="O77" s="141">
        <v>4</v>
      </c>
      <c r="BA77" s="153">
        <f>SUM(BA75:BA76)</f>
        <v>0</v>
      </c>
      <c r="BB77" s="153">
        <f>SUM(BB75:BB76)</f>
        <v>0</v>
      </c>
      <c r="BC77" s="153">
        <f>SUM(BC75:BC76)</f>
        <v>0</v>
      </c>
      <c r="BD77" s="153">
        <f>SUM(BD75:BD76)</f>
        <v>0</v>
      </c>
      <c r="BE77" s="153">
        <f>SUM(BE75:BE76)</f>
        <v>0</v>
      </c>
    </row>
    <row r="78" spans="1:104">
      <c r="A78" s="134" t="s">
        <v>65</v>
      </c>
      <c r="B78" s="135" t="s">
        <v>192</v>
      </c>
      <c r="C78" s="136" t="s">
        <v>193</v>
      </c>
      <c r="D78" s="137"/>
      <c r="E78" s="138"/>
      <c r="F78" s="138"/>
      <c r="G78" s="139"/>
      <c r="H78" s="140"/>
      <c r="I78" s="140"/>
      <c r="O78" s="141">
        <v>1</v>
      </c>
    </row>
    <row r="79" spans="1:104">
      <c r="A79" s="142">
        <v>52</v>
      </c>
      <c r="B79" s="143" t="s">
        <v>194</v>
      </c>
      <c r="C79" s="144" t="s">
        <v>195</v>
      </c>
      <c r="D79" s="145" t="s">
        <v>81</v>
      </c>
      <c r="E79" s="146">
        <v>62.14</v>
      </c>
      <c r="F79" s="146"/>
      <c r="G79" s="147">
        <f>E79*F79</f>
        <v>0</v>
      </c>
      <c r="O79" s="141">
        <v>2</v>
      </c>
      <c r="AA79" s="114">
        <v>12</v>
      </c>
      <c r="AB79" s="114">
        <v>0</v>
      </c>
      <c r="AC79" s="114">
        <v>52</v>
      </c>
      <c r="AZ79" s="114">
        <v>2</v>
      </c>
      <c r="BA79" s="114">
        <f>IF(AZ79=1,G79,0)</f>
        <v>0</v>
      </c>
      <c r="BB79" s="114">
        <f>IF(AZ79=2,G79,0)</f>
        <v>0</v>
      </c>
      <c r="BC79" s="114">
        <f>IF(AZ79=3,G79,0)</f>
        <v>0</v>
      </c>
      <c r="BD79" s="114">
        <f>IF(AZ79=4,G79,0)</f>
        <v>0</v>
      </c>
      <c r="BE79" s="114">
        <f>IF(AZ79=5,G79,0)</f>
        <v>0</v>
      </c>
      <c r="CZ79" s="114">
        <v>3.4000000000000002E-4</v>
      </c>
    </row>
    <row r="80" spans="1:104">
      <c r="A80" s="142">
        <v>53</v>
      </c>
      <c r="B80" s="143" t="s">
        <v>196</v>
      </c>
      <c r="C80" s="144" t="s">
        <v>197</v>
      </c>
      <c r="D80" s="145" t="s">
        <v>54</v>
      </c>
      <c r="E80" s="146">
        <v>34.799999999999997</v>
      </c>
      <c r="F80" s="146"/>
      <c r="G80" s="147">
        <f>E80*F80</f>
        <v>0</v>
      </c>
      <c r="O80" s="141">
        <v>2</v>
      </c>
      <c r="AA80" s="114">
        <v>12</v>
      </c>
      <c r="AB80" s="114">
        <v>0</v>
      </c>
      <c r="AC80" s="114">
        <v>53</v>
      </c>
      <c r="AZ80" s="114">
        <v>2</v>
      </c>
      <c r="BA80" s="114">
        <f>IF(AZ80=1,G80,0)</f>
        <v>0</v>
      </c>
      <c r="BB80" s="114">
        <f>IF(AZ80=2,G80,0)</f>
        <v>0</v>
      </c>
      <c r="BC80" s="114">
        <f>IF(AZ80=3,G80,0)</f>
        <v>0</v>
      </c>
      <c r="BD80" s="114">
        <f>IF(AZ80=4,G80,0)</f>
        <v>0</v>
      </c>
      <c r="BE80" s="114">
        <f>IF(AZ80=5,G80,0)</f>
        <v>0</v>
      </c>
      <c r="CZ80" s="114">
        <v>0</v>
      </c>
    </row>
    <row r="81" spans="1:104">
      <c r="A81" s="148"/>
      <c r="B81" s="149" t="s">
        <v>69</v>
      </c>
      <c r="C81" s="150" t="str">
        <f>CONCATENATE(B78," ",C78)</f>
        <v>711 Izolace proti vodě</v>
      </c>
      <c r="D81" s="148"/>
      <c r="E81" s="151"/>
      <c r="F81" s="151"/>
      <c r="G81" s="152">
        <f>SUM(G78:G80)</f>
        <v>0</v>
      </c>
      <c r="O81" s="141">
        <v>4</v>
      </c>
      <c r="BA81" s="153">
        <f>SUM(BA78:BA80)</f>
        <v>0</v>
      </c>
      <c r="BB81" s="153">
        <f>SUM(BB78:BB80)</f>
        <v>0</v>
      </c>
      <c r="BC81" s="153">
        <f>SUM(BC78:BC80)</f>
        <v>0</v>
      </c>
      <c r="BD81" s="153">
        <f>SUM(BD78:BD80)</f>
        <v>0</v>
      </c>
      <c r="BE81" s="153">
        <f>SUM(BE78:BE80)</f>
        <v>0</v>
      </c>
    </row>
    <row r="82" spans="1:104">
      <c r="A82" s="134" t="s">
        <v>65</v>
      </c>
      <c r="B82" s="135" t="s">
        <v>198</v>
      </c>
      <c r="C82" s="136" t="s">
        <v>199</v>
      </c>
      <c r="D82" s="137"/>
      <c r="E82" s="138"/>
      <c r="F82" s="138"/>
      <c r="G82" s="139"/>
      <c r="H82" s="140"/>
      <c r="I82" s="140"/>
      <c r="O82" s="141">
        <v>1</v>
      </c>
    </row>
    <row r="83" spans="1:104">
      <c r="A83" s="142">
        <v>54</v>
      </c>
      <c r="B83" s="143" t="s">
        <v>200</v>
      </c>
      <c r="C83" s="144" t="s">
        <v>201</v>
      </c>
      <c r="D83" s="145" t="s">
        <v>81</v>
      </c>
      <c r="E83" s="146">
        <v>523.14</v>
      </c>
      <c r="F83" s="146"/>
      <c r="G83" s="147">
        <f t="shared" ref="G83:G88" si="18">E83*F83</f>
        <v>0</v>
      </c>
      <c r="O83" s="141">
        <v>2</v>
      </c>
      <c r="AA83" s="114">
        <v>12</v>
      </c>
      <c r="AB83" s="114">
        <v>0</v>
      </c>
      <c r="AC83" s="114">
        <v>54</v>
      </c>
      <c r="AZ83" s="114">
        <v>2</v>
      </c>
      <c r="BA83" s="114">
        <f t="shared" ref="BA83:BA88" si="19">IF(AZ83=1,G83,0)</f>
        <v>0</v>
      </c>
      <c r="BB83" s="114">
        <f t="shared" ref="BB83:BB88" si="20">IF(AZ83=2,G83,0)</f>
        <v>0</v>
      </c>
      <c r="BC83" s="114">
        <f t="shared" ref="BC83:BC88" si="21">IF(AZ83=3,G83,0)</f>
        <v>0</v>
      </c>
      <c r="BD83" s="114">
        <f t="shared" ref="BD83:BD88" si="22">IF(AZ83=4,G83,0)</f>
        <v>0</v>
      </c>
      <c r="BE83" s="114">
        <f t="shared" ref="BE83:BE88" si="23">IF(AZ83=5,G83,0)</f>
        <v>0</v>
      </c>
      <c r="CZ83" s="114">
        <v>0</v>
      </c>
    </row>
    <row r="84" spans="1:104">
      <c r="A84" s="142">
        <v>55</v>
      </c>
      <c r="B84" s="143" t="s">
        <v>202</v>
      </c>
      <c r="C84" s="144" t="s">
        <v>203</v>
      </c>
      <c r="D84" s="145" t="s">
        <v>81</v>
      </c>
      <c r="E84" s="146">
        <v>1046.28</v>
      </c>
      <c r="F84" s="146"/>
      <c r="G84" s="147">
        <f t="shared" si="18"/>
        <v>0</v>
      </c>
      <c r="O84" s="141">
        <v>2</v>
      </c>
      <c r="AA84" s="114">
        <v>12</v>
      </c>
      <c r="AB84" s="114">
        <v>0</v>
      </c>
      <c r="AC84" s="114">
        <v>55</v>
      </c>
      <c r="AZ84" s="114">
        <v>2</v>
      </c>
      <c r="BA84" s="114">
        <f t="shared" si="19"/>
        <v>0</v>
      </c>
      <c r="BB84" s="114">
        <f t="shared" si="20"/>
        <v>0</v>
      </c>
      <c r="BC84" s="114">
        <f t="shared" si="21"/>
        <v>0</v>
      </c>
      <c r="BD84" s="114">
        <f t="shared" si="22"/>
        <v>0</v>
      </c>
      <c r="BE84" s="114">
        <f t="shared" si="23"/>
        <v>0</v>
      </c>
      <c r="CZ84" s="114">
        <v>0</v>
      </c>
    </row>
    <row r="85" spans="1:104">
      <c r="A85" s="142">
        <v>56</v>
      </c>
      <c r="B85" s="143" t="s">
        <v>204</v>
      </c>
      <c r="C85" s="144" t="s">
        <v>205</v>
      </c>
      <c r="D85" s="145" t="s">
        <v>81</v>
      </c>
      <c r="E85" s="146">
        <v>539.30759999999998</v>
      </c>
      <c r="F85" s="146"/>
      <c r="G85" s="147">
        <f t="shared" si="18"/>
        <v>0</v>
      </c>
      <c r="O85" s="141">
        <v>2</v>
      </c>
      <c r="AA85" s="114">
        <v>12</v>
      </c>
      <c r="AB85" s="114">
        <v>0</v>
      </c>
      <c r="AC85" s="114">
        <v>56</v>
      </c>
      <c r="AZ85" s="114">
        <v>2</v>
      </c>
      <c r="BA85" s="114">
        <f t="shared" si="19"/>
        <v>0</v>
      </c>
      <c r="BB85" s="114">
        <f t="shared" si="20"/>
        <v>0</v>
      </c>
      <c r="BC85" s="114">
        <f t="shared" si="21"/>
        <v>0</v>
      </c>
      <c r="BD85" s="114">
        <f t="shared" si="22"/>
        <v>0</v>
      </c>
      <c r="BE85" s="114">
        <f t="shared" si="23"/>
        <v>0</v>
      </c>
      <c r="CZ85" s="114">
        <v>3.5E-4</v>
      </c>
    </row>
    <row r="86" spans="1:104">
      <c r="A86" s="142">
        <v>57</v>
      </c>
      <c r="B86" s="143" t="s">
        <v>206</v>
      </c>
      <c r="C86" s="144" t="s">
        <v>207</v>
      </c>
      <c r="D86" s="145" t="s">
        <v>208</v>
      </c>
      <c r="E86" s="146">
        <v>409.25599999999997</v>
      </c>
      <c r="F86" s="146"/>
      <c r="G86" s="147">
        <f t="shared" si="18"/>
        <v>0</v>
      </c>
      <c r="O86" s="141">
        <v>2</v>
      </c>
      <c r="AA86" s="114">
        <v>12</v>
      </c>
      <c r="AB86" s="114">
        <v>1</v>
      </c>
      <c r="AC86" s="114">
        <v>57</v>
      </c>
      <c r="AZ86" s="114">
        <v>2</v>
      </c>
      <c r="BA86" s="114">
        <f t="shared" si="19"/>
        <v>0</v>
      </c>
      <c r="BB86" s="114">
        <f t="shared" si="20"/>
        <v>0</v>
      </c>
      <c r="BC86" s="114">
        <f t="shared" si="21"/>
        <v>0</v>
      </c>
      <c r="BD86" s="114">
        <f t="shared" si="22"/>
        <v>0</v>
      </c>
      <c r="BE86" s="114">
        <f t="shared" si="23"/>
        <v>0</v>
      </c>
      <c r="CZ86" s="114">
        <v>1</v>
      </c>
    </row>
    <row r="87" spans="1:104">
      <c r="A87" s="142">
        <v>58</v>
      </c>
      <c r="B87" s="143" t="s">
        <v>209</v>
      </c>
      <c r="C87" s="144" t="s">
        <v>575</v>
      </c>
      <c r="D87" s="145" t="s">
        <v>81</v>
      </c>
      <c r="E87" s="146">
        <v>620.20650000000001</v>
      </c>
      <c r="F87" s="146"/>
      <c r="G87" s="147">
        <f t="shared" si="18"/>
        <v>0</v>
      </c>
      <c r="O87" s="141">
        <v>2</v>
      </c>
      <c r="AA87" s="114">
        <v>12</v>
      </c>
      <c r="AB87" s="114">
        <v>1</v>
      </c>
      <c r="AC87" s="114">
        <v>58</v>
      </c>
      <c r="AZ87" s="114">
        <v>2</v>
      </c>
      <c r="BA87" s="114">
        <f t="shared" si="19"/>
        <v>0</v>
      </c>
      <c r="BB87" s="114">
        <f t="shared" si="20"/>
        <v>0</v>
      </c>
      <c r="BC87" s="114">
        <f t="shared" si="21"/>
        <v>0</v>
      </c>
      <c r="BD87" s="114">
        <f t="shared" si="22"/>
        <v>0</v>
      </c>
      <c r="BE87" s="114">
        <f t="shared" si="23"/>
        <v>0</v>
      </c>
      <c r="CZ87" s="114">
        <v>4.3E-3</v>
      </c>
    </row>
    <row r="88" spans="1:104">
      <c r="A88" s="142">
        <v>59</v>
      </c>
      <c r="B88" s="143" t="s">
        <v>210</v>
      </c>
      <c r="C88" s="144" t="s">
        <v>211</v>
      </c>
      <c r="D88" s="145" t="s">
        <v>54</v>
      </c>
      <c r="E88" s="146">
        <v>1798.21</v>
      </c>
      <c r="F88" s="146"/>
      <c r="G88" s="147">
        <f t="shared" si="18"/>
        <v>0</v>
      </c>
      <c r="O88" s="141">
        <v>2</v>
      </c>
      <c r="AA88" s="114">
        <v>12</v>
      </c>
      <c r="AB88" s="114">
        <v>0</v>
      </c>
      <c r="AC88" s="114">
        <v>59</v>
      </c>
      <c r="AZ88" s="114">
        <v>2</v>
      </c>
      <c r="BA88" s="114">
        <f t="shared" si="19"/>
        <v>0</v>
      </c>
      <c r="BB88" s="114">
        <f t="shared" si="20"/>
        <v>0</v>
      </c>
      <c r="BC88" s="114">
        <f t="shared" si="21"/>
        <v>0</v>
      </c>
      <c r="BD88" s="114">
        <f t="shared" si="22"/>
        <v>0</v>
      </c>
      <c r="BE88" s="114">
        <f t="shared" si="23"/>
        <v>0</v>
      </c>
      <c r="CZ88" s="114">
        <v>0</v>
      </c>
    </row>
    <row r="89" spans="1:104">
      <c r="A89" s="148"/>
      <c r="B89" s="149" t="s">
        <v>69</v>
      </c>
      <c r="C89" s="150" t="str">
        <f>CONCATENATE(B82," ",C82)</f>
        <v>712 Živičné krytiny</v>
      </c>
      <c r="D89" s="148"/>
      <c r="E89" s="151"/>
      <c r="F89" s="151"/>
      <c r="G89" s="152">
        <f>SUM(G82:G88)</f>
        <v>0</v>
      </c>
      <c r="O89" s="141">
        <v>4</v>
      </c>
      <c r="BA89" s="153">
        <f>SUM(BA82:BA88)</f>
        <v>0</v>
      </c>
      <c r="BB89" s="153">
        <f>SUM(BB82:BB88)</f>
        <v>0</v>
      </c>
      <c r="BC89" s="153">
        <f>SUM(BC82:BC88)</f>
        <v>0</v>
      </c>
      <c r="BD89" s="153">
        <f>SUM(BD82:BD88)</f>
        <v>0</v>
      </c>
      <c r="BE89" s="153">
        <f>SUM(BE82:BE88)</f>
        <v>0</v>
      </c>
    </row>
    <row r="90" spans="1:104">
      <c r="A90" s="134" t="s">
        <v>65</v>
      </c>
      <c r="B90" s="135" t="s">
        <v>212</v>
      </c>
      <c r="C90" s="136" t="s">
        <v>213</v>
      </c>
      <c r="D90" s="137"/>
      <c r="E90" s="138"/>
      <c r="F90" s="138"/>
      <c r="G90" s="139"/>
      <c r="H90" s="140"/>
      <c r="I90" s="140"/>
      <c r="O90" s="141">
        <v>1</v>
      </c>
    </row>
    <row r="91" spans="1:104">
      <c r="A91" s="142">
        <v>60</v>
      </c>
      <c r="B91" s="143" t="s">
        <v>214</v>
      </c>
      <c r="C91" s="144" t="s">
        <v>215</v>
      </c>
      <c r="D91" s="145" t="s">
        <v>81</v>
      </c>
      <c r="E91" s="146">
        <v>62.14</v>
      </c>
      <c r="F91" s="146"/>
      <c r="G91" s="147">
        <f t="shared" ref="G91:G99" si="24">E91*F91</f>
        <v>0</v>
      </c>
      <c r="O91" s="141">
        <v>2</v>
      </c>
      <c r="AA91" s="114">
        <v>12</v>
      </c>
      <c r="AB91" s="114">
        <v>0</v>
      </c>
      <c r="AC91" s="114">
        <v>60</v>
      </c>
      <c r="AZ91" s="114">
        <v>2</v>
      </c>
      <c r="BA91" s="114">
        <f t="shared" ref="BA91:BA99" si="25">IF(AZ91=1,G91,0)</f>
        <v>0</v>
      </c>
      <c r="BB91" s="114">
        <f t="shared" ref="BB91:BB99" si="26">IF(AZ91=2,G91,0)</f>
        <v>0</v>
      </c>
      <c r="BC91" s="114">
        <f t="shared" ref="BC91:BC99" si="27">IF(AZ91=3,G91,0)</f>
        <v>0</v>
      </c>
      <c r="BD91" s="114">
        <f t="shared" ref="BD91:BD99" si="28">IF(AZ91=4,G91,0)</f>
        <v>0</v>
      </c>
      <c r="BE91" s="114">
        <f t="shared" ref="BE91:BE99" si="29">IF(AZ91=5,G91,0)</f>
        <v>0</v>
      </c>
      <c r="CZ91" s="114">
        <v>9.0000000000000006E-5</v>
      </c>
    </row>
    <row r="92" spans="1:104">
      <c r="A92" s="142">
        <v>61</v>
      </c>
      <c r="B92" s="143" t="s">
        <v>216</v>
      </c>
      <c r="C92" s="144" t="s">
        <v>217</v>
      </c>
      <c r="D92" s="145" t="s">
        <v>81</v>
      </c>
      <c r="E92" s="146">
        <v>68.353999999999999</v>
      </c>
      <c r="F92" s="146"/>
      <c r="G92" s="147">
        <f t="shared" si="24"/>
        <v>0</v>
      </c>
      <c r="O92" s="141">
        <v>2</v>
      </c>
      <c r="AA92" s="114">
        <v>12</v>
      </c>
      <c r="AB92" s="114">
        <v>1</v>
      </c>
      <c r="AC92" s="114">
        <v>61</v>
      </c>
      <c r="AZ92" s="114">
        <v>2</v>
      </c>
      <c r="BA92" s="114">
        <f t="shared" si="25"/>
        <v>0</v>
      </c>
      <c r="BB92" s="114">
        <f t="shared" si="26"/>
        <v>0</v>
      </c>
      <c r="BC92" s="114">
        <f t="shared" si="27"/>
        <v>0</v>
      </c>
      <c r="BD92" s="114">
        <f t="shared" si="28"/>
        <v>0</v>
      </c>
      <c r="BE92" s="114">
        <f t="shared" si="29"/>
        <v>0</v>
      </c>
      <c r="CZ92" s="114">
        <v>3.7999999999999999E-2</v>
      </c>
    </row>
    <row r="93" spans="1:104">
      <c r="A93" s="142">
        <v>62</v>
      </c>
      <c r="B93" s="143" t="s">
        <v>218</v>
      </c>
      <c r="C93" s="144" t="s">
        <v>219</v>
      </c>
      <c r="D93" s="145" t="s">
        <v>81</v>
      </c>
      <c r="E93" s="146">
        <v>11.976000000000001</v>
      </c>
      <c r="F93" s="146"/>
      <c r="G93" s="147">
        <f t="shared" si="24"/>
        <v>0</v>
      </c>
      <c r="O93" s="141">
        <v>2</v>
      </c>
      <c r="AA93" s="114">
        <v>12</v>
      </c>
      <c r="AB93" s="114">
        <v>0</v>
      </c>
      <c r="AC93" s="114">
        <v>62</v>
      </c>
      <c r="AZ93" s="114">
        <v>2</v>
      </c>
      <c r="BA93" s="114">
        <f t="shared" si="25"/>
        <v>0</v>
      </c>
      <c r="BB93" s="114">
        <f t="shared" si="26"/>
        <v>0</v>
      </c>
      <c r="BC93" s="114">
        <f t="shared" si="27"/>
        <v>0</v>
      </c>
      <c r="BD93" s="114">
        <f t="shared" si="28"/>
        <v>0</v>
      </c>
      <c r="BE93" s="114">
        <f t="shared" si="29"/>
        <v>0</v>
      </c>
      <c r="CZ93" s="114">
        <v>3.0000000000000001E-3</v>
      </c>
    </row>
    <row r="94" spans="1:104">
      <c r="A94" s="142">
        <v>63</v>
      </c>
      <c r="B94" s="143" t="s">
        <v>220</v>
      </c>
      <c r="C94" s="144" t="s">
        <v>221</v>
      </c>
      <c r="D94" s="145" t="s">
        <v>81</v>
      </c>
      <c r="E94" s="146">
        <v>1068.4356</v>
      </c>
      <c r="F94" s="146"/>
      <c r="G94" s="147">
        <f t="shared" si="24"/>
        <v>0</v>
      </c>
      <c r="O94" s="141">
        <v>2</v>
      </c>
      <c r="AA94" s="114">
        <v>12</v>
      </c>
      <c r="AB94" s="114">
        <v>0</v>
      </c>
      <c r="AC94" s="114">
        <v>63</v>
      </c>
      <c r="AZ94" s="114">
        <v>2</v>
      </c>
      <c r="BA94" s="114">
        <f t="shared" si="25"/>
        <v>0</v>
      </c>
      <c r="BB94" s="114">
        <f t="shared" si="26"/>
        <v>0</v>
      </c>
      <c r="BC94" s="114">
        <f t="shared" si="27"/>
        <v>0</v>
      </c>
      <c r="BD94" s="114">
        <f t="shared" si="28"/>
        <v>0</v>
      </c>
      <c r="BE94" s="114">
        <f t="shared" si="29"/>
        <v>0</v>
      </c>
      <c r="CZ94" s="114">
        <v>3.1E-4</v>
      </c>
    </row>
    <row r="95" spans="1:104">
      <c r="A95" s="142">
        <v>64</v>
      </c>
      <c r="B95" s="143" t="s">
        <v>222</v>
      </c>
      <c r="C95" s="144" t="s">
        <v>576</v>
      </c>
      <c r="D95" s="145" t="s">
        <v>81</v>
      </c>
      <c r="E95" s="146">
        <v>13.1736</v>
      </c>
      <c r="F95" s="146"/>
      <c r="G95" s="147">
        <f t="shared" si="24"/>
        <v>0</v>
      </c>
      <c r="O95" s="141">
        <v>2</v>
      </c>
      <c r="AA95" s="114">
        <v>12</v>
      </c>
      <c r="AB95" s="114">
        <v>1</v>
      </c>
      <c r="AC95" s="114">
        <v>64</v>
      </c>
      <c r="AZ95" s="114">
        <v>2</v>
      </c>
      <c r="BA95" s="114">
        <f t="shared" si="25"/>
        <v>0</v>
      </c>
      <c r="BB95" s="114">
        <f t="shared" si="26"/>
        <v>0</v>
      </c>
      <c r="BC95" s="114">
        <f t="shared" si="27"/>
        <v>0</v>
      </c>
      <c r="BD95" s="114">
        <f t="shared" si="28"/>
        <v>0</v>
      </c>
      <c r="BE95" s="114">
        <f t="shared" si="29"/>
        <v>0</v>
      </c>
      <c r="CZ95" s="114">
        <v>1.83E-3</v>
      </c>
    </row>
    <row r="96" spans="1:104">
      <c r="A96" s="142">
        <v>65</v>
      </c>
      <c r="B96" s="143" t="s">
        <v>223</v>
      </c>
      <c r="C96" s="144" t="s">
        <v>577</v>
      </c>
      <c r="D96" s="145" t="s">
        <v>81</v>
      </c>
      <c r="E96" s="146">
        <v>575.45399999999995</v>
      </c>
      <c r="F96" s="146"/>
      <c r="G96" s="147">
        <f t="shared" si="24"/>
        <v>0</v>
      </c>
      <c r="O96" s="141">
        <v>2</v>
      </c>
      <c r="AA96" s="114">
        <v>12</v>
      </c>
      <c r="AB96" s="114">
        <v>1</v>
      </c>
      <c r="AC96" s="114">
        <v>65</v>
      </c>
      <c r="AZ96" s="114">
        <v>2</v>
      </c>
      <c r="BA96" s="114">
        <f t="shared" si="25"/>
        <v>0</v>
      </c>
      <c r="BB96" s="114">
        <f t="shared" si="26"/>
        <v>0</v>
      </c>
      <c r="BC96" s="114">
        <f t="shared" si="27"/>
        <v>0</v>
      </c>
      <c r="BD96" s="114">
        <f t="shared" si="28"/>
        <v>0</v>
      </c>
      <c r="BE96" s="114">
        <f t="shared" si="29"/>
        <v>0</v>
      </c>
      <c r="CZ96" s="114">
        <v>4.6299999999999996E-3</v>
      </c>
    </row>
    <row r="97" spans="1:104">
      <c r="A97" s="142">
        <v>66</v>
      </c>
      <c r="B97" s="143" t="s">
        <v>224</v>
      </c>
      <c r="C97" s="144" t="s">
        <v>225</v>
      </c>
      <c r="D97" s="145" t="s">
        <v>72</v>
      </c>
      <c r="E97" s="146">
        <v>86.976799999999997</v>
      </c>
      <c r="F97" s="146"/>
      <c r="G97" s="147">
        <f t="shared" si="24"/>
        <v>0</v>
      </c>
      <c r="O97" s="141">
        <v>2</v>
      </c>
      <c r="AA97" s="114">
        <v>12</v>
      </c>
      <c r="AB97" s="114">
        <v>0</v>
      </c>
      <c r="AC97" s="114">
        <v>66</v>
      </c>
      <c r="AZ97" s="114">
        <v>2</v>
      </c>
      <c r="BA97" s="114">
        <f t="shared" si="25"/>
        <v>0</v>
      </c>
      <c r="BB97" s="114">
        <f t="shared" si="26"/>
        <v>0</v>
      </c>
      <c r="BC97" s="114">
        <f t="shared" si="27"/>
        <v>0</v>
      </c>
      <c r="BD97" s="114">
        <f t="shared" si="28"/>
        <v>0</v>
      </c>
      <c r="BE97" s="114">
        <f t="shared" si="29"/>
        <v>0</v>
      </c>
      <c r="CZ97" s="114">
        <v>0</v>
      </c>
    </row>
    <row r="98" spans="1:104">
      <c r="A98" s="142">
        <v>67</v>
      </c>
      <c r="B98" s="143" t="s">
        <v>226</v>
      </c>
      <c r="C98" s="144" t="s">
        <v>578</v>
      </c>
      <c r="D98" s="145" t="s">
        <v>81</v>
      </c>
      <c r="E98" s="146">
        <v>13.1736</v>
      </c>
      <c r="F98" s="146"/>
      <c r="G98" s="147">
        <f t="shared" si="24"/>
        <v>0</v>
      </c>
      <c r="O98" s="141">
        <v>2</v>
      </c>
      <c r="AA98" s="114">
        <v>12</v>
      </c>
      <c r="AB98" s="114">
        <v>1</v>
      </c>
      <c r="AC98" s="114">
        <v>67</v>
      </c>
      <c r="AZ98" s="114">
        <v>2</v>
      </c>
      <c r="BA98" s="114">
        <f t="shared" si="25"/>
        <v>0</v>
      </c>
      <c r="BB98" s="114">
        <f t="shared" si="26"/>
        <v>0</v>
      </c>
      <c r="BC98" s="114">
        <f t="shared" si="27"/>
        <v>0</v>
      </c>
      <c r="BD98" s="114">
        <f t="shared" si="28"/>
        <v>0</v>
      </c>
      <c r="BE98" s="114">
        <f t="shared" si="29"/>
        <v>0</v>
      </c>
      <c r="CZ98" s="114">
        <v>0</v>
      </c>
    </row>
    <row r="99" spans="1:104">
      <c r="A99" s="142">
        <v>68</v>
      </c>
      <c r="B99" s="143" t="s">
        <v>227</v>
      </c>
      <c r="C99" s="144" t="s">
        <v>228</v>
      </c>
      <c r="D99" s="145" t="s">
        <v>54</v>
      </c>
      <c r="E99" s="146">
        <v>7184.78</v>
      </c>
      <c r="F99" s="146"/>
      <c r="G99" s="147">
        <f t="shared" si="24"/>
        <v>0</v>
      </c>
      <c r="O99" s="141">
        <v>2</v>
      </c>
      <c r="AA99" s="114">
        <v>12</v>
      </c>
      <c r="AB99" s="114">
        <v>0</v>
      </c>
      <c r="AC99" s="114">
        <v>68</v>
      </c>
      <c r="AZ99" s="114">
        <v>2</v>
      </c>
      <c r="BA99" s="114">
        <f t="shared" si="25"/>
        <v>0</v>
      </c>
      <c r="BB99" s="114">
        <f t="shared" si="26"/>
        <v>0</v>
      </c>
      <c r="BC99" s="114">
        <f t="shared" si="27"/>
        <v>0</v>
      </c>
      <c r="BD99" s="114">
        <f t="shared" si="28"/>
        <v>0</v>
      </c>
      <c r="BE99" s="114">
        <f t="shared" si="29"/>
        <v>0</v>
      </c>
      <c r="CZ99" s="114">
        <v>0</v>
      </c>
    </row>
    <row r="100" spans="1:104">
      <c r="A100" s="148"/>
      <c r="B100" s="149" t="s">
        <v>69</v>
      </c>
      <c r="C100" s="150" t="str">
        <f>CONCATENATE(B90," ",C90)</f>
        <v>713 Izolace tepelné</v>
      </c>
      <c r="D100" s="148"/>
      <c r="E100" s="151"/>
      <c r="F100" s="151"/>
      <c r="G100" s="152">
        <f>SUM(G90:G99)</f>
        <v>0</v>
      </c>
      <c r="O100" s="141">
        <v>4</v>
      </c>
      <c r="BA100" s="153">
        <f>SUM(BA90:BA99)</f>
        <v>0</v>
      </c>
      <c r="BB100" s="153">
        <f>SUM(BB90:BB99)</f>
        <v>0</v>
      </c>
      <c r="BC100" s="153">
        <f>SUM(BC90:BC99)</f>
        <v>0</v>
      </c>
      <c r="BD100" s="153">
        <f>SUM(BD90:BD99)</f>
        <v>0</v>
      </c>
      <c r="BE100" s="153">
        <f>SUM(BE90:BE99)</f>
        <v>0</v>
      </c>
    </row>
    <row r="101" spans="1:104">
      <c r="A101" s="134" t="s">
        <v>65</v>
      </c>
      <c r="B101" s="135" t="s">
        <v>568</v>
      </c>
      <c r="C101" s="136" t="s">
        <v>569</v>
      </c>
      <c r="D101" s="137"/>
      <c r="E101" s="138"/>
      <c r="F101" s="138"/>
      <c r="G101" s="139"/>
      <c r="O101" s="141"/>
      <c r="BA101" s="153"/>
      <c r="BB101" s="153"/>
      <c r="BC101" s="153"/>
      <c r="BD101" s="153"/>
      <c r="BE101" s="153"/>
    </row>
    <row r="102" spans="1:104">
      <c r="A102" s="142">
        <v>69</v>
      </c>
      <c r="B102" s="143" t="s">
        <v>570</v>
      </c>
      <c r="C102" s="144" t="s">
        <v>571</v>
      </c>
      <c r="D102" s="145" t="s">
        <v>77</v>
      </c>
      <c r="E102" s="146">
        <v>1</v>
      </c>
      <c r="F102" s="146">
        <f>'ZT 200'!G30</f>
        <v>0</v>
      </c>
      <c r="G102" s="147">
        <f>E102*F102</f>
        <v>0</v>
      </c>
      <c r="O102" s="141"/>
      <c r="BA102" s="153"/>
      <c r="BB102" s="153"/>
      <c r="BC102" s="153"/>
      <c r="BD102" s="153"/>
      <c r="BE102" s="153"/>
    </row>
    <row r="103" spans="1:104">
      <c r="A103" s="148"/>
      <c r="B103" s="149" t="s">
        <v>69</v>
      </c>
      <c r="C103" s="150" t="str">
        <f>CONCATENATE(B101," ",C101)</f>
        <v>720 Zdravotní instalace</v>
      </c>
      <c r="D103" s="148"/>
      <c r="E103" s="151"/>
      <c r="F103" s="151"/>
      <c r="G103" s="152">
        <f>SUM(G101:G102)</f>
        <v>0</v>
      </c>
      <c r="O103" s="141"/>
      <c r="BA103" s="153"/>
      <c r="BB103" s="153"/>
      <c r="BC103" s="153"/>
      <c r="BD103" s="153"/>
      <c r="BE103" s="153"/>
    </row>
    <row r="104" spans="1:104">
      <c r="A104" s="134" t="s">
        <v>65</v>
      </c>
      <c r="B104" s="135" t="s">
        <v>229</v>
      </c>
      <c r="C104" s="136" t="s">
        <v>230</v>
      </c>
      <c r="D104" s="137"/>
      <c r="E104" s="138"/>
      <c r="F104" s="138"/>
      <c r="G104" s="139"/>
      <c r="H104" s="140"/>
      <c r="I104" s="140"/>
      <c r="O104" s="141">
        <v>1</v>
      </c>
    </row>
    <row r="105" spans="1:104">
      <c r="A105" s="142">
        <v>69</v>
      </c>
      <c r="B105" s="143" t="s">
        <v>231</v>
      </c>
      <c r="C105" s="144" t="s">
        <v>232</v>
      </c>
      <c r="D105" s="145" t="s">
        <v>77</v>
      </c>
      <c r="E105" s="146">
        <v>1</v>
      </c>
      <c r="F105" s="146">
        <f>'410 PS'!G52</f>
        <v>0</v>
      </c>
      <c r="G105" s="147">
        <f>E105*F105</f>
        <v>0</v>
      </c>
      <c r="O105" s="141">
        <v>2</v>
      </c>
      <c r="AA105" s="114">
        <v>12</v>
      </c>
      <c r="AB105" s="114">
        <v>0</v>
      </c>
      <c r="AC105" s="114">
        <v>69</v>
      </c>
      <c r="AZ105" s="114">
        <v>2</v>
      </c>
      <c r="BA105" s="114">
        <f>IF(AZ105=1,G105,0)</f>
        <v>0</v>
      </c>
      <c r="BB105" s="114">
        <f>IF(AZ105=2,G105,0)</f>
        <v>0</v>
      </c>
      <c r="BC105" s="114">
        <f>IF(AZ105=3,G105,0)</f>
        <v>0</v>
      </c>
      <c r="BD105" s="114">
        <f>IF(AZ105=4,G105,0)</f>
        <v>0</v>
      </c>
      <c r="BE105" s="114">
        <f>IF(AZ105=5,G105,0)</f>
        <v>0</v>
      </c>
      <c r="CZ105" s="114">
        <v>0</v>
      </c>
    </row>
    <row r="106" spans="1:104">
      <c r="A106" s="148"/>
      <c r="B106" s="149" t="s">
        <v>69</v>
      </c>
      <c r="C106" s="150" t="str">
        <f>CONCATENATE(B104," ",C104)</f>
        <v>732 Předávací stanice</v>
      </c>
      <c r="D106" s="148"/>
      <c r="E106" s="151"/>
      <c r="F106" s="151"/>
      <c r="G106" s="152">
        <f>SUM(G104:G105)</f>
        <v>0</v>
      </c>
      <c r="O106" s="141">
        <v>4</v>
      </c>
      <c r="BA106" s="153">
        <f>SUM(BA104:BA105)</f>
        <v>0</v>
      </c>
      <c r="BB106" s="153">
        <f>SUM(BB104:BB105)</f>
        <v>0</v>
      </c>
      <c r="BC106" s="153">
        <f>SUM(BC104:BC105)</f>
        <v>0</v>
      </c>
      <c r="BD106" s="153">
        <f>SUM(BD104:BD105)</f>
        <v>0</v>
      </c>
      <c r="BE106" s="153">
        <f>SUM(BE104:BE105)</f>
        <v>0</v>
      </c>
    </row>
    <row r="107" spans="1:104">
      <c r="A107" s="134" t="s">
        <v>65</v>
      </c>
      <c r="B107" s="135" t="s">
        <v>233</v>
      </c>
      <c r="C107" s="136" t="s">
        <v>234</v>
      </c>
      <c r="D107" s="137"/>
      <c r="E107" s="138"/>
      <c r="F107" s="138"/>
      <c r="G107" s="139"/>
      <c r="H107" s="140"/>
      <c r="I107" s="140"/>
      <c r="O107" s="141">
        <v>1</v>
      </c>
    </row>
    <row r="108" spans="1:104">
      <c r="A108" s="142">
        <v>70</v>
      </c>
      <c r="B108" s="143" t="s">
        <v>235</v>
      </c>
      <c r="C108" s="144" t="s">
        <v>236</v>
      </c>
      <c r="D108" s="145" t="s">
        <v>81</v>
      </c>
      <c r="E108" s="146">
        <v>10.179600000000001</v>
      </c>
      <c r="F108" s="146"/>
      <c r="G108" s="147">
        <f>E108*F108</f>
        <v>0</v>
      </c>
      <c r="O108" s="141">
        <v>2</v>
      </c>
      <c r="AA108" s="114">
        <v>12</v>
      </c>
      <c r="AB108" s="114">
        <v>0</v>
      </c>
      <c r="AC108" s="114">
        <v>70</v>
      </c>
      <c r="AZ108" s="114">
        <v>2</v>
      </c>
      <c r="BA108" s="114">
        <f>IF(AZ108=1,G108,0)</f>
        <v>0</v>
      </c>
      <c r="BB108" s="114">
        <f>IF(AZ108=2,G108,0)</f>
        <v>0</v>
      </c>
      <c r="BC108" s="114">
        <f>IF(AZ108=3,G108,0)</f>
        <v>0</v>
      </c>
      <c r="BD108" s="114">
        <f>IF(AZ108=4,G108,0)</f>
        <v>0</v>
      </c>
      <c r="BE108" s="114">
        <f>IF(AZ108=5,G108,0)</f>
        <v>0</v>
      </c>
      <c r="CZ108" s="114">
        <v>0</v>
      </c>
    </row>
    <row r="109" spans="1:104">
      <c r="A109" s="142">
        <v>71</v>
      </c>
      <c r="B109" s="143" t="s">
        <v>237</v>
      </c>
      <c r="C109" s="144" t="s">
        <v>238</v>
      </c>
      <c r="D109" s="145" t="s">
        <v>81</v>
      </c>
      <c r="E109" s="146">
        <v>11.1976</v>
      </c>
      <c r="F109" s="146"/>
      <c r="G109" s="147">
        <f>E109*F109</f>
        <v>0</v>
      </c>
      <c r="O109" s="141">
        <v>2</v>
      </c>
      <c r="AA109" s="114">
        <v>12</v>
      </c>
      <c r="AB109" s="114">
        <v>1</v>
      </c>
      <c r="AC109" s="114">
        <v>71</v>
      </c>
      <c r="AZ109" s="114">
        <v>2</v>
      </c>
      <c r="BA109" s="114">
        <f>IF(AZ109=1,G109,0)</f>
        <v>0</v>
      </c>
      <c r="BB109" s="114">
        <f>IF(AZ109=2,G109,0)</f>
        <v>0</v>
      </c>
      <c r="BC109" s="114">
        <f>IF(AZ109=3,G109,0)</f>
        <v>0</v>
      </c>
      <c r="BD109" s="114">
        <f>IF(AZ109=4,G109,0)</f>
        <v>0</v>
      </c>
      <c r="BE109" s="114">
        <f>IF(AZ109=5,G109,0)</f>
        <v>0</v>
      </c>
      <c r="CZ109" s="114">
        <v>1.4800000000000001E-2</v>
      </c>
    </row>
    <row r="110" spans="1:104">
      <c r="A110" s="142">
        <v>72</v>
      </c>
      <c r="B110" s="143" t="s">
        <v>239</v>
      </c>
      <c r="C110" s="144" t="s">
        <v>240</v>
      </c>
      <c r="D110" s="145" t="s">
        <v>54</v>
      </c>
      <c r="E110" s="146">
        <v>34.200000000000003</v>
      </c>
      <c r="F110" s="146"/>
      <c r="G110" s="147">
        <f>E110*F110</f>
        <v>0</v>
      </c>
      <c r="O110" s="141">
        <v>2</v>
      </c>
      <c r="AA110" s="114">
        <v>12</v>
      </c>
      <c r="AB110" s="114">
        <v>0</v>
      </c>
      <c r="AC110" s="114">
        <v>72</v>
      </c>
      <c r="AZ110" s="114">
        <v>2</v>
      </c>
      <c r="BA110" s="114">
        <f>IF(AZ110=1,G110,0)</f>
        <v>0</v>
      </c>
      <c r="BB110" s="114">
        <f>IF(AZ110=2,G110,0)</f>
        <v>0</v>
      </c>
      <c r="BC110" s="114">
        <f>IF(AZ110=3,G110,0)</f>
        <v>0</v>
      </c>
      <c r="BD110" s="114">
        <f>IF(AZ110=4,G110,0)</f>
        <v>0</v>
      </c>
      <c r="BE110" s="114">
        <f>IF(AZ110=5,G110,0)</f>
        <v>0</v>
      </c>
      <c r="CZ110" s="114">
        <v>0</v>
      </c>
    </row>
    <row r="111" spans="1:104">
      <c r="A111" s="148"/>
      <c r="B111" s="149" t="s">
        <v>69</v>
      </c>
      <c r="C111" s="150" t="str">
        <f>CONCATENATE(B107," ",C107)</f>
        <v>762 Konstrukce tesařské</v>
      </c>
      <c r="D111" s="148"/>
      <c r="E111" s="151"/>
      <c r="F111" s="151"/>
      <c r="G111" s="152">
        <f>SUM(G107:G110)</f>
        <v>0</v>
      </c>
      <c r="O111" s="141">
        <v>4</v>
      </c>
      <c r="BA111" s="153">
        <f>SUM(BA107:BA110)</f>
        <v>0</v>
      </c>
      <c r="BB111" s="153">
        <f>SUM(BB107:BB110)</f>
        <v>0</v>
      </c>
      <c r="BC111" s="153">
        <f>SUM(BC107:BC110)</f>
        <v>0</v>
      </c>
      <c r="BD111" s="153">
        <f>SUM(BD107:BD110)</f>
        <v>0</v>
      </c>
      <c r="BE111" s="153">
        <f>SUM(BE107:BE110)</f>
        <v>0</v>
      </c>
    </row>
    <row r="112" spans="1:104">
      <c r="A112" s="134" t="s">
        <v>65</v>
      </c>
      <c r="B112" s="135" t="s">
        <v>241</v>
      </c>
      <c r="C112" s="136" t="s">
        <v>242</v>
      </c>
      <c r="D112" s="137"/>
      <c r="E112" s="138"/>
      <c r="F112" s="138"/>
      <c r="G112" s="139"/>
      <c r="H112" s="140"/>
      <c r="I112" s="140"/>
      <c r="O112" s="141">
        <v>1</v>
      </c>
    </row>
    <row r="113" spans="1:104">
      <c r="A113" s="142">
        <v>73</v>
      </c>
      <c r="B113" s="143" t="s">
        <v>243</v>
      </c>
      <c r="C113" s="144" t="s">
        <v>244</v>
      </c>
      <c r="D113" s="145" t="s">
        <v>106</v>
      </c>
      <c r="E113" s="146">
        <v>95</v>
      </c>
      <c r="F113" s="146"/>
      <c r="G113" s="147">
        <f t="shared" ref="G113:G122" si="30">E113*F113</f>
        <v>0</v>
      </c>
      <c r="O113" s="141">
        <v>2</v>
      </c>
      <c r="AA113" s="114">
        <v>12</v>
      </c>
      <c r="AB113" s="114">
        <v>0</v>
      </c>
      <c r="AC113" s="114">
        <v>73</v>
      </c>
      <c r="AZ113" s="114">
        <v>2</v>
      </c>
      <c r="BA113" s="114">
        <f t="shared" ref="BA113:BA122" si="31">IF(AZ113=1,G113,0)</f>
        <v>0</v>
      </c>
      <c r="BB113" s="114">
        <f t="shared" ref="BB113:BB122" si="32">IF(AZ113=2,G113,0)</f>
        <v>0</v>
      </c>
      <c r="BC113" s="114">
        <f t="shared" ref="BC113:BC122" si="33">IF(AZ113=3,G113,0)</f>
        <v>0</v>
      </c>
      <c r="BD113" s="114">
        <f t="shared" ref="BD113:BD122" si="34">IF(AZ113=4,G113,0)</f>
        <v>0</v>
      </c>
      <c r="BE113" s="114">
        <f t="shared" ref="BE113:BE122" si="35">IF(AZ113=5,G113,0)</f>
        <v>0</v>
      </c>
      <c r="CZ113" s="114">
        <v>3.3999999999999998E-3</v>
      </c>
    </row>
    <row r="114" spans="1:104" ht="22.5">
      <c r="A114" s="142">
        <v>74</v>
      </c>
      <c r="B114" s="143" t="s">
        <v>245</v>
      </c>
      <c r="C114" s="144" t="s">
        <v>246</v>
      </c>
      <c r="D114" s="145" t="s">
        <v>111</v>
      </c>
      <c r="E114" s="146">
        <v>4</v>
      </c>
      <c r="F114" s="146"/>
      <c r="G114" s="147">
        <f t="shared" si="30"/>
        <v>0</v>
      </c>
      <c r="O114" s="141">
        <v>2</v>
      </c>
      <c r="AA114" s="114">
        <v>12</v>
      </c>
      <c r="AB114" s="114">
        <v>0</v>
      </c>
      <c r="AC114" s="114">
        <v>74</v>
      </c>
      <c r="AZ114" s="114">
        <v>2</v>
      </c>
      <c r="BA114" s="114">
        <f t="shared" si="31"/>
        <v>0</v>
      </c>
      <c r="BB114" s="114">
        <f t="shared" si="32"/>
        <v>0</v>
      </c>
      <c r="BC114" s="114">
        <f t="shared" si="33"/>
        <v>0</v>
      </c>
      <c r="BD114" s="114">
        <f t="shared" si="34"/>
        <v>0</v>
      </c>
      <c r="BE114" s="114">
        <f t="shared" si="35"/>
        <v>0</v>
      </c>
      <c r="CZ114" s="114">
        <v>3.4000000000000002E-4</v>
      </c>
    </row>
    <row r="115" spans="1:104">
      <c r="A115" s="142">
        <v>75</v>
      </c>
      <c r="B115" s="143" t="s">
        <v>247</v>
      </c>
      <c r="C115" s="144" t="s">
        <v>248</v>
      </c>
      <c r="D115" s="145" t="s">
        <v>106</v>
      </c>
      <c r="E115" s="146">
        <v>112</v>
      </c>
      <c r="F115" s="146"/>
      <c r="G115" s="147">
        <f t="shared" si="30"/>
        <v>0</v>
      </c>
      <c r="O115" s="141">
        <v>2</v>
      </c>
      <c r="AA115" s="114">
        <v>12</v>
      </c>
      <c r="AB115" s="114">
        <v>0</v>
      </c>
      <c r="AC115" s="114">
        <v>75</v>
      </c>
      <c r="AZ115" s="114">
        <v>2</v>
      </c>
      <c r="BA115" s="114">
        <f t="shared" si="31"/>
        <v>0</v>
      </c>
      <c r="BB115" s="114">
        <f t="shared" si="32"/>
        <v>0</v>
      </c>
      <c r="BC115" s="114">
        <f t="shared" si="33"/>
        <v>0</v>
      </c>
      <c r="BD115" s="114">
        <f t="shared" si="34"/>
        <v>0</v>
      </c>
      <c r="BE115" s="114">
        <f t="shared" si="35"/>
        <v>0</v>
      </c>
      <c r="CZ115" s="114">
        <v>2.0500000000000002E-3</v>
      </c>
    </row>
    <row r="116" spans="1:104" ht="22.5">
      <c r="A116" s="142">
        <v>76</v>
      </c>
      <c r="B116" s="143" t="s">
        <v>249</v>
      </c>
      <c r="C116" s="144" t="s">
        <v>250</v>
      </c>
      <c r="D116" s="145" t="s">
        <v>106</v>
      </c>
      <c r="E116" s="146">
        <v>25</v>
      </c>
      <c r="F116" s="146"/>
      <c r="G116" s="147">
        <f t="shared" si="30"/>
        <v>0</v>
      </c>
      <c r="O116" s="141">
        <v>2</v>
      </c>
      <c r="AA116" s="114">
        <v>12</v>
      </c>
      <c r="AB116" s="114">
        <v>0</v>
      </c>
      <c r="AC116" s="114">
        <v>76</v>
      </c>
      <c r="AZ116" s="114">
        <v>2</v>
      </c>
      <c r="BA116" s="114">
        <f t="shared" si="31"/>
        <v>0</v>
      </c>
      <c r="BB116" s="114">
        <f t="shared" si="32"/>
        <v>0</v>
      </c>
      <c r="BC116" s="114">
        <f t="shared" si="33"/>
        <v>0</v>
      </c>
      <c r="BD116" s="114">
        <f t="shared" si="34"/>
        <v>0</v>
      </c>
      <c r="BE116" s="114">
        <f t="shared" si="35"/>
        <v>0</v>
      </c>
      <c r="CZ116" s="114">
        <v>3.4499999999999999E-3</v>
      </c>
    </row>
    <row r="117" spans="1:104" ht="22.5">
      <c r="A117" s="142">
        <v>77</v>
      </c>
      <c r="B117" s="143" t="s">
        <v>251</v>
      </c>
      <c r="C117" s="144" t="s">
        <v>252</v>
      </c>
      <c r="D117" s="145" t="s">
        <v>106</v>
      </c>
      <c r="E117" s="146">
        <v>112</v>
      </c>
      <c r="F117" s="146"/>
      <c r="G117" s="147">
        <f t="shared" si="30"/>
        <v>0</v>
      </c>
      <c r="O117" s="141">
        <v>2</v>
      </c>
      <c r="AA117" s="114">
        <v>12</v>
      </c>
      <c r="AB117" s="114">
        <v>0</v>
      </c>
      <c r="AC117" s="114">
        <v>77</v>
      </c>
      <c r="AZ117" s="114">
        <v>2</v>
      </c>
      <c r="BA117" s="114">
        <f t="shared" si="31"/>
        <v>0</v>
      </c>
      <c r="BB117" s="114">
        <f t="shared" si="32"/>
        <v>0</v>
      </c>
      <c r="BC117" s="114">
        <f t="shared" si="33"/>
        <v>0</v>
      </c>
      <c r="BD117" s="114">
        <f t="shared" si="34"/>
        <v>0</v>
      </c>
      <c r="BE117" s="114">
        <f t="shared" si="35"/>
        <v>0</v>
      </c>
      <c r="CZ117" s="114">
        <v>4.8199999999999996E-3</v>
      </c>
    </row>
    <row r="118" spans="1:104" ht="22.5">
      <c r="A118" s="142">
        <v>78</v>
      </c>
      <c r="B118" s="143" t="s">
        <v>253</v>
      </c>
      <c r="C118" s="144" t="s">
        <v>254</v>
      </c>
      <c r="D118" s="145" t="s">
        <v>106</v>
      </c>
      <c r="E118" s="146">
        <v>20</v>
      </c>
      <c r="F118" s="146"/>
      <c r="G118" s="147">
        <f t="shared" si="30"/>
        <v>0</v>
      </c>
      <c r="O118" s="141">
        <v>2</v>
      </c>
      <c r="AA118" s="114">
        <v>12</v>
      </c>
      <c r="AB118" s="114">
        <v>0</v>
      </c>
      <c r="AC118" s="114">
        <v>78</v>
      </c>
      <c r="AZ118" s="114">
        <v>2</v>
      </c>
      <c r="BA118" s="114">
        <f t="shared" si="31"/>
        <v>0</v>
      </c>
      <c r="BB118" s="114">
        <f t="shared" si="32"/>
        <v>0</v>
      </c>
      <c r="BC118" s="114">
        <f t="shared" si="33"/>
        <v>0</v>
      </c>
      <c r="BD118" s="114">
        <f t="shared" si="34"/>
        <v>0</v>
      </c>
      <c r="BE118" s="114">
        <f t="shared" si="35"/>
        <v>0</v>
      </c>
      <c r="CZ118" s="114">
        <v>4.8900000000000002E-3</v>
      </c>
    </row>
    <row r="119" spans="1:104" ht="22.5">
      <c r="A119" s="142">
        <v>79</v>
      </c>
      <c r="B119" s="143" t="s">
        <v>255</v>
      </c>
      <c r="C119" s="144" t="s">
        <v>256</v>
      </c>
      <c r="D119" s="145" t="s">
        <v>111</v>
      </c>
      <c r="E119" s="146">
        <v>6</v>
      </c>
      <c r="F119" s="146"/>
      <c r="G119" s="147">
        <f t="shared" si="30"/>
        <v>0</v>
      </c>
      <c r="O119" s="141">
        <v>2</v>
      </c>
      <c r="AA119" s="114">
        <v>12</v>
      </c>
      <c r="AB119" s="114">
        <v>0</v>
      </c>
      <c r="AC119" s="114">
        <v>79</v>
      </c>
      <c r="AZ119" s="114">
        <v>2</v>
      </c>
      <c r="BA119" s="114">
        <f t="shared" si="31"/>
        <v>0</v>
      </c>
      <c r="BB119" s="114">
        <f t="shared" si="32"/>
        <v>0</v>
      </c>
      <c r="BC119" s="114">
        <f t="shared" si="33"/>
        <v>0</v>
      </c>
      <c r="BD119" s="114">
        <f t="shared" si="34"/>
        <v>0</v>
      </c>
      <c r="BE119" s="114">
        <f t="shared" si="35"/>
        <v>0</v>
      </c>
      <c r="CZ119" s="114">
        <v>3.7399999999999998E-3</v>
      </c>
    </row>
    <row r="120" spans="1:104">
      <c r="A120" s="142">
        <v>80</v>
      </c>
      <c r="B120" s="143" t="s">
        <v>257</v>
      </c>
      <c r="C120" s="144" t="s">
        <v>258</v>
      </c>
      <c r="D120" s="145" t="s">
        <v>111</v>
      </c>
      <c r="E120" s="146">
        <v>1</v>
      </c>
      <c r="F120" s="146"/>
      <c r="G120" s="147">
        <f t="shared" si="30"/>
        <v>0</v>
      </c>
      <c r="O120" s="141">
        <v>2</v>
      </c>
      <c r="AA120" s="114">
        <v>12</v>
      </c>
      <c r="AB120" s="114">
        <v>0</v>
      </c>
      <c r="AC120" s="114">
        <v>80</v>
      </c>
      <c r="AZ120" s="114">
        <v>2</v>
      </c>
      <c r="BA120" s="114">
        <f t="shared" si="31"/>
        <v>0</v>
      </c>
      <c r="BB120" s="114">
        <f t="shared" si="32"/>
        <v>0</v>
      </c>
      <c r="BC120" s="114">
        <f t="shared" si="33"/>
        <v>0</v>
      </c>
      <c r="BD120" s="114">
        <f t="shared" si="34"/>
        <v>0</v>
      </c>
      <c r="BE120" s="114">
        <f t="shared" si="35"/>
        <v>0</v>
      </c>
      <c r="CZ120" s="114">
        <v>4.2700000000000004E-3</v>
      </c>
    </row>
    <row r="121" spans="1:104" ht="22.5">
      <c r="A121" s="142">
        <v>81</v>
      </c>
      <c r="B121" s="143" t="s">
        <v>259</v>
      </c>
      <c r="C121" s="144" t="s">
        <v>260</v>
      </c>
      <c r="D121" s="145" t="s">
        <v>81</v>
      </c>
      <c r="E121" s="146">
        <v>7</v>
      </c>
      <c r="F121" s="146"/>
      <c r="G121" s="147">
        <f t="shared" si="30"/>
        <v>0</v>
      </c>
      <c r="O121" s="141">
        <v>2</v>
      </c>
      <c r="AA121" s="114">
        <v>12</v>
      </c>
      <c r="AB121" s="114">
        <v>0</v>
      </c>
      <c r="AC121" s="114">
        <v>81</v>
      </c>
      <c r="AZ121" s="114">
        <v>2</v>
      </c>
      <c r="BA121" s="114">
        <f t="shared" si="31"/>
        <v>0</v>
      </c>
      <c r="BB121" s="114">
        <f t="shared" si="32"/>
        <v>0</v>
      </c>
      <c r="BC121" s="114">
        <f t="shared" si="33"/>
        <v>0</v>
      </c>
      <c r="BD121" s="114">
        <f t="shared" si="34"/>
        <v>0</v>
      </c>
      <c r="BE121" s="114">
        <f t="shared" si="35"/>
        <v>0</v>
      </c>
      <c r="CZ121" s="114">
        <v>0</v>
      </c>
    </row>
    <row r="122" spans="1:104">
      <c r="A122" s="142">
        <v>82</v>
      </c>
      <c r="B122" s="143" t="s">
        <v>261</v>
      </c>
      <c r="C122" s="144" t="s">
        <v>262</v>
      </c>
      <c r="D122" s="145" t="s">
        <v>54</v>
      </c>
      <c r="E122" s="146">
        <v>2168.36</v>
      </c>
      <c r="F122" s="146"/>
      <c r="G122" s="147">
        <f t="shared" si="30"/>
        <v>0</v>
      </c>
      <c r="O122" s="141">
        <v>2</v>
      </c>
      <c r="AA122" s="114">
        <v>12</v>
      </c>
      <c r="AB122" s="114">
        <v>0</v>
      </c>
      <c r="AC122" s="114">
        <v>82</v>
      </c>
      <c r="AZ122" s="114">
        <v>2</v>
      </c>
      <c r="BA122" s="114">
        <f t="shared" si="31"/>
        <v>0</v>
      </c>
      <c r="BB122" s="114">
        <f t="shared" si="32"/>
        <v>0</v>
      </c>
      <c r="BC122" s="114">
        <f t="shared" si="33"/>
        <v>0</v>
      </c>
      <c r="BD122" s="114">
        <f t="shared" si="34"/>
        <v>0</v>
      </c>
      <c r="BE122" s="114">
        <f t="shared" si="35"/>
        <v>0</v>
      </c>
      <c r="CZ122" s="114">
        <v>0</v>
      </c>
    </row>
    <row r="123" spans="1:104">
      <c r="A123" s="148"/>
      <c r="B123" s="149" t="s">
        <v>69</v>
      </c>
      <c r="C123" s="150" t="str">
        <f>CONCATENATE(B112," ",C112)</f>
        <v>764 Konstrukce klempířské</v>
      </c>
      <c r="D123" s="148"/>
      <c r="E123" s="151"/>
      <c r="F123" s="151"/>
      <c r="G123" s="152">
        <f>SUM(G112:G122)</f>
        <v>0</v>
      </c>
      <c r="O123" s="141">
        <v>4</v>
      </c>
      <c r="BA123" s="153">
        <f>SUM(BA112:BA122)</f>
        <v>0</v>
      </c>
      <c r="BB123" s="153">
        <f>SUM(BB112:BB122)</f>
        <v>0</v>
      </c>
      <c r="BC123" s="153">
        <f>SUM(BC112:BC122)</f>
        <v>0</v>
      </c>
      <c r="BD123" s="153">
        <f>SUM(BD112:BD122)</f>
        <v>0</v>
      </c>
      <c r="BE123" s="153">
        <f>SUM(BE112:BE122)</f>
        <v>0</v>
      </c>
    </row>
    <row r="124" spans="1:104">
      <c r="A124" s="134" t="s">
        <v>65</v>
      </c>
      <c r="B124" s="135" t="s">
        <v>263</v>
      </c>
      <c r="C124" s="136" t="s">
        <v>264</v>
      </c>
      <c r="D124" s="137"/>
      <c r="E124" s="138"/>
      <c r="F124" s="138"/>
      <c r="G124" s="139"/>
      <c r="H124" s="140"/>
      <c r="I124" s="140"/>
      <c r="O124" s="141">
        <v>1</v>
      </c>
    </row>
    <row r="125" spans="1:104" ht="22.5">
      <c r="A125" s="142">
        <v>83</v>
      </c>
      <c r="B125" s="143" t="s">
        <v>265</v>
      </c>
      <c r="C125" s="144" t="s">
        <v>266</v>
      </c>
      <c r="D125" s="145" t="s">
        <v>77</v>
      </c>
      <c r="E125" s="146">
        <v>5</v>
      </c>
      <c r="F125" s="146"/>
      <c r="G125" s="147">
        <f t="shared" ref="G125:G137" si="36">E125*F125</f>
        <v>0</v>
      </c>
      <c r="O125" s="141">
        <v>2</v>
      </c>
      <c r="AA125" s="114">
        <v>12</v>
      </c>
      <c r="AB125" s="114">
        <v>0</v>
      </c>
      <c r="AC125" s="114">
        <v>83</v>
      </c>
      <c r="AZ125" s="114">
        <v>2</v>
      </c>
      <c r="BA125" s="114">
        <f t="shared" ref="BA125:BA137" si="37">IF(AZ125=1,G125,0)</f>
        <v>0</v>
      </c>
      <c r="BB125" s="114">
        <f t="shared" ref="BB125:BB137" si="38">IF(AZ125=2,G125,0)</f>
        <v>0</v>
      </c>
      <c r="BC125" s="114">
        <f t="shared" ref="BC125:BC137" si="39">IF(AZ125=3,G125,0)</f>
        <v>0</v>
      </c>
      <c r="BD125" s="114">
        <f t="shared" ref="BD125:BD137" si="40">IF(AZ125=4,G125,0)</f>
        <v>0</v>
      </c>
      <c r="BE125" s="114">
        <f t="shared" ref="BE125:BE137" si="41">IF(AZ125=5,G125,0)</f>
        <v>0</v>
      </c>
      <c r="CZ125" s="114">
        <v>0</v>
      </c>
    </row>
    <row r="126" spans="1:104" ht="22.5">
      <c r="A126" s="142">
        <v>84</v>
      </c>
      <c r="B126" s="143" t="s">
        <v>267</v>
      </c>
      <c r="C126" s="144" t="s">
        <v>268</v>
      </c>
      <c r="D126" s="145" t="s">
        <v>77</v>
      </c>
      <c r="E126" s="146">
        <v>6</v>
      </c>
      <c r="F126" s="146"/>
      <c r="G126" s="147">
        <f t="shared" si="36"/>
        <v>0</v>
      </c>
      <c r="O126" s="141">
        <v>2</v>
      </c>
      <c r="AA126" s="114">
        <v>12</v>
      </c>
      <c r="AB126" s="114">
        <v>0</v>
      </c>
      <c r="AC126" s="114">
        <v>84</v>
      </c>
      <c r="AZ126" s="114">
        <v>2</v>
      </c>
      <c r="BA126" s="114">
        <f t="shared" si="37"/>
        <v>0</v>
      </c>
      <c r="BB126" s="114">
        <f t="shared" si="38"/>
        <v>0</v>
      </c>
      <c r="BC126" s="114">
        <f t="shared" si="39"/>
        <v>0</v>
      </c>
      <c r="BD126" s="114">
        <f t="shared" si="40"/>
        <v>0</v>
      </c>
      <c r="BE126" s="114">
        <f t="shared" si="41"/>
        <v>0</v>
      </c>
      <c r="CZ126" s="114">
        <v>0</v>
      </c>
    </row>
    <row r="127" spans="1:104" ht="22.5">
      <c r="A127" s="142">
        <v>85</v>
      </c>
      <c r="B127" s="143" t="s">
        <v>269</v>
      </c>
      <c r="C127" s="144" t="s">
        <v>270</v>
      </c>
      <c r="D127" s="145" t="s">
        <v>68</v>
      </c>
      <c r="E127" s="146">
        <v>49</v>
      </c>
      <c r="F127" s="146"/>
      <c r="G127" s="147">
        <f t="shared" si="36"/>
        <v>0</v>
      </c>
      <c r="O127" s="141">
        <v>2</v>
      </c>
      <c r="AA127" s="114">
        <v>12</v>
      </c>
      <c r="AB127" s="114">
        <v>0</v>
      </c>
      <c r="AC127" s="114">
        <v>85</v>
      </c>
      <c r="AZ127" s="114">
        <v>2</v>
      </c>
      <c r="BA127" s="114">
        <f t="shared" si="37"/>
        <v>0</v>
      </c>
      <c r="BB127" s="114">
        <f t="shared" si="38"/>
        <v>0</v>
      </c>
      <c r="BC127" s="114">
        <f t="shared" si="39"/>
        <v>0</v>
      </c>
      <c r="BD127" s="114">
        <f t="shared" si="40"/>
        <v>0</v>
      </c>
      <c r="BE127" s="114">
        <f t="shared" si="41"/>
        <v>0</v>
      </c>
      <c r="CZ127" s="114">
        <v>0</v>
      </c>
    </row>
    <row r="128" spans="1:104" ht="22.5">
      <c r="A128" s="142">
        <v>86</v>
      </c>
      <c r="B128" s="143" t="s">
        <v>271</v>
      </c>
      <c r="C128" s="144" t="s">
        <v>272</v>
      </c>
      <c r="D128" s="145" t="s">
        <v>68</v>
      </c>
      <c r="E128" s="146">
        <v>3</v>
      </c>
      <c r="F128" s="146"/>
      <c r="G128" s="147">
        <f t="shared" si="36"/>
        <v>0</v>
      </c>
      <c r="O128" s="141">
        <v>2</v>
      </c>
      <c r="AA128" s="114">
        <v>12</v>
      </c>
      <c r="AB128" s="114">
        <v>0</v>
      </c>
      <c r="AC128" s="114">
        <v>86</v>
      </c>
      <c r="AZ128" s="114">
        <v>2</v>
      </c>
      <c r="BA128" s="114">
        <f t="shared" si="37"/>
        <v>0</v>
      </c>
      <c r="BB128" s="114">
        <f t="shared" si="38"/>
        <v>0</v>
      </c>
      <c r="BC128" s="114">
        <f t="shared" si="39"/>
        <v>0</v>
      </c>
      <c r="BD128" s="114">
        <f t="shared" si="40"/>
        <v>0</v>
      </c>
      <c r="BE128" s="114">
        <f t="shared" si="41"/>
        <v>0</v>
      </c>
      <c r="CZ128" s="114">
        <v>0</v>
      </c>
    </row>
    <row r="129" spans="1:104" ht="22.5">
      <c r="A129" s="142">
        <v>87</v>
      </c>
      <c r="B129" s="143" t="s">
        <v>273</v>
      </c>
      <c r="C129" s="144" t="s">
        <v>274</v>
      </c>
      <c r="D129" s="145" t="s">
        <v>68</v>
      </c>
      <c r="E129" s="146">
        <v>30</v>
      </c>
      <c r="F129" s="146"/>
      <c r="G129" s="147">
        <f t="shared" si="36"/>
        <v>0</v>
      </c>
      <c r="O129" s="141">
        <v>2</v>
      </c>
      <c r="AA129" s="114">
        <v>12</v>
      </c>
      <c r="AB129" s="114">
        <v>0</v>
      </c>
      <c r="AC129" s="114">
        <v>87</v>
      </c>
      <c r="AZ129" s="114">
        <v>2</v>
      </c>
      <c r="BA129" s="114">
        <f t="shared" si="37"/>
        <v>0</v>
      </c>
      <c r="BB129" s="114">
        <f t="shared" si="38"/>
        <v>0</v>
      </c>
      <c r="BC129" s="114">
        <f t="shared" si="39"/>
        <v>0</v>
      </c>
      <c r="BD129" s="114">
        <f t="shared" si="40"/>
        <v>0</v>
      </c>
      <c r="BE129" s="114">
        <f t="shared" si="41"/>
        <v>0</v>
      </c>
      <c r="CZ129" s="114">
        <v>0</v>
      </c>
    </row>
    <row r="130" spans="1:104" ht="22.5">
      <c r="A130" s="142">
        <v>88</v>
      </c>
      <c r="B130" s="143" t="s">
        <v>275</v>
      </c>
      <c r="C130" s="144" t="s">
        <v>276</v>
      </c>
      <c r="D130" s="145" t="s">
        <v>68</v>
      </c>
      <c r="E130" s="146">
        <v>1</v>
      </c>
      <c r="F130" s="146"/>
      <c r="G130" s="147">
        <f t="shared" si="36"/>
        <v>0</v>
      </c>
      <c r="O130" s="141">
        <v>2</v>
      </c>
      <c r="AA130" s="114">
        <v>12</v>
      </c>
      <c r="AB130" s="114">
        <v>0</v>
      </c>
      <c r="AC130" s="114">
        <v>88</v>
      </c>
      <c r="AZ130" s="114">
        <v>2</v>
      </c>
      <c r="BA130" s="114">
        <f t="shared" si="37"/>
        <v>0</v>
      </c>
      <c r="BB130" s="114">
        <f t="shared" si="38"/>
        <v>0</v>
      </c>
      <c r="BC130" s="114">
        <f t="shared" si="39"/>
        <v>0</v>
      </c>
      <c r="BD130" s="114">
        <f t="shared" si="40"/>
        <v>0</v>
      </c>
      <c r="BE130" s="114">
        <f t="shared" si="41"/>
        <v>0</v>
      </c>
      <c r="CZ130" s="114">
        <v>0</v>
      </c>
    </row>
    <row r="131" spans="1:104" ht="22.5">
      <c r="A131" s="142">
        <v>89</v>
      </c>
      <c r="B131" s="143" t="s">
        <v>277</v>
      </c>
      <c r="C131" s="144" t="s">
        <v>278</v>
      </c>
      <c r="D131" s="145" t="s">
        <v>77</v>
      </c>
      <c r="E131" s="146">
        <v>1</v>
      </c>
      <c r="F131" s="146"/>
      <c r="G131" s="147">
        <f t="shared" si="36"/>
        <v>0</v>
      </c>
      <c r="O131" s="141">
        <v>2</v>
      </c>
      <c r="AA131" s="114">
        <v>12</v>
      </c>
      <c r="AB131" s="114">
        <v>0</v>
      </c>
      <c r="AC131" s="114">
        <v>89</v>
      </c>
      <c r="AZ131" s="114">
        <v>2</v>
      </c>
      <c r="BA131" s="114">
        <f t="shared" si="37"/>
        <v>0</v>
      </c>
      <c r="BB131" s="114">
        <f t="shared" si="38"/>
        <v>0</v>
      </c>
      <c r="BC131" s="114">
        <f t="shared" si="39"/>
        <v>0</v>
      </c>
      <c r="BD131" s="114">
        <f t="shared" si="40"/>
        <v>0</v>
      </c>
      <c r="BE131" s="114">
        <f t="shared" si="41"/>
        <v>0</v>
      </c>
      <c r="CZ131" s="114">
        <v>0</v>
      </c>
    </row>
    <row r="132" spans="1:104" ht="22.5">
      <c r="A132" s="142">
        <v>90</v>
      </c>
      <c r="B132" s="143" t="s">
        <v>279</v>
      </c>
      <c r="C132" s="144" t="s">
        <v>280</v>
      </c>
      <c r="D132" s="145" t="s">
        <v>77</v>
      </c>
      <c r="E132" s="146">
        <v>1</v>
      </c>
      <c r="F132" s="146"/>
      <c r="G132" s="147">
        <f t="shared" si="36"/>
        <v>0</v>
      </c>
      <c r="O132" s="141">
        <v>2</v>
      </c>
      <c r="AA132" s="114">
        <v>12</v>
      </c>
      <c r="AB132" s="114">
        <v>0</v>
      </c>
      <c r="AC132" s="114">
        <v>90</v>
      </c>
      <c r="AZ132" s="114">
        <v>2</v>
      </c>
      <c r="BA132" s="114">
        <f t="shared" si="37"/>
        <v>0</v>
      </c>
      <c r="BB132" s="114">
        <f t="shared" si="38"/>
        <v>0</v>
      </c>
      <c r="BC132" s="114">
        <f t="shared" si="39"/>
        <v>0</v>
      </c>
      <c r="BD132" s="114">
        <f t="shared" si="40"/>
        <v>0</v>
      </c>
      <c r="BE132" s="114">
        <f t="shared" si="41"/>
        <v>0</v>
      </c>
      <c r="CZ132" s="114">
        <v>0</v>
      </c>
    </row>
    <row r="133" spans="1:104" ht="22.5">
      <c r="A133" s="142">
        <v>91</v>
      </c>
      <c r="B133" s="143" t="s">
        <v>281</v>
      </c>
      <c r="C133" s="144" t="s">
        <v>282</v>
      </c>
      <c r="D133" s="145" t="s">
        <v>77</v>
      </c>
      <c r="E133" s="146">
        <v>1</v>
      </c>
      <c r="F133" s="146"/>
      <c r="G133" s="147">
        <f t="shared" si="36"/>
        <v>0</v>
      </c>
      <c r="O133" s="141">
        <v>2</v>
      </c>
      <c r="AA133" s="114">
        <v>12</v>
      </c>
      <c r="AB133" s="114">
        <v>0</v>
      </c>
      <c r="AC133" s="114">
        <v>91</v>
      </c>
      <c r="AZ133" s="114">
        <v>2</v>
      </c>
      <c r="BA133" s="114">
        <f t="shared" si="37"/>
        <v>0</v>
      </c>
      <c r="BB133" s="114">
        <f t="shared" si="38"/>
        <v>0</v>
      </c>
      <c r="BC133" s="114">
        <f t="shared" si="39"/>
        <v>0</v>
      </c>
      <c r="BD133" s="114">
        <f t="shared" si="40"/>
        <v>0</v>
      </c>
      <c r="BE133" s="114">
        <f t="shared" si="41"/>
        <v>0</v>
      </c>
      <c r="CZ133" s="114">
        <v>0</v>
      </c>
    </row>
    <row r="134" spans="1:104">
      <c r="A134" s="142">
        <v>92</v>
      </c>
      <c r="B134" s="143" t="s">
        <v>283</v>
      </c>
      <c r="C134" s="144" t="s">
        <v>284</v>
      </c>
      <c r="D134" s="145" t="s">
        <v>77</v>
      </c>
      <c r="E134" s="146">
        <v>1</v>
      </c>
      <c r="F134" s="146"/>
      <c r="G134" s="147">
        <f t="shared" si="36"/>
        <v>0</v>
      </c>
      <c r="O134" s="141">
        <v>2</v>
      </c>
      <c r="AA134" s="114">
        <v>12</v>
      </c>
      <c r="AB134" s="114">
        <v>0</v>
      </c>
      <c r="AC134" s="114">
        <v>92</v>
      </c>
      <c r="AZ134" s="114">
        <v>2</v>
      </c>
      <c r="BA134" s="114">
        <f t="shared" si="37"/>
        <v>0</v>
      </c>
      <c r="BB134" s="114">
        <f t="shared" si="38"/>
        <v>0</v>
      </c>
      <c r="BC134" s="114">
        <f t="shared" si="39"/>
        <v>0</v>
      </c>
      <c r="BD134" s="114">
        <f t="shared" si="40"/>
        <v>0</v>
      </c>
      <c r="BE134" s="114">
        <f t="shared" si="41"/>
        <v>0</v>
      </c>
      <c r="CZ134" s="114">
        <v>0</v>
      </c>
    </row>
    <row r="135" spans="1:104" ht="22.5">
      <c r="A135" s="142">
        <v>93</v>
      </c>
      <c r="B135" s="143" t="s">
        <v>285</v>
      </c>
      <c r="C135" s="144" t="s">
        <v>286</v>
      </c>
      <c r="D135" s="145" t="s">
        <v>77</v>
      </c>
      <c r="E135" s="146">
        <v>1</v>
      </c>
      <c r="F135" s="146"/>
      <c r="G135" s="147">
        <f t="shared" si="36"/>
        <v>0</v>
      </c>
      <c r="O135" s="141">
        <v>2</v>
      </c>
      <c r="AA135" s="114">
        <v>12</v>
      </c>
      <c r="AB135" s="114">
        <v>0</v>
      </c>
      <c r="AC135" s="114">
        <v>93</v>
      </c>
      <c r="AZ135" s="114">
        <v>2</v>
      </c>
      <c r="BA135" s="114">
        <f t="shared" si="37"/>
        <v>0</v>
      </c>
      <c r="BB135" s="114">
        <f t="shared" si="38"/>
        <v>0</v>
      </c>
      <c r="BC135" s="114">
        <f t="shared" si="39"/>
        <v>0</v>
      </c>
      <c r="BD135" s="114">
        <f t="shared" si="40"/>
        <v>0</v>
      </c>
      <c r="BE135" s="114">
        <f t="shared" si="41"/>
        <v>0</v>
      </c>
      <c r="CZ135" s="114">
        <v>0</v>
      </c>
    </row>
    <row r="136" spans="1:104">
      <c r="A136" s="142">
        <v>94</v>
      </c>
      <c r="B136" s="143" t="s">
        <v>287</v>
      </c>
      <c r="C136" s="144" t="s">
        <v>288</v>
      </c>
      <c r="D136" s="145" t="s">
        <v>81</v>
      </c>
      <c r="E136" s="146">
        <v>8.1</v>
      </c>
      <c r="F136" s="146"/>
      <c r="G136" s="147">
        <f t="shared" si="36"/>
        <v>0</v>
      </c>
      <c r="O136" s="141">
        <v>2</v>
      </c>
      <c r="AA136" s="114">
        <v>12</v>
      </c>
      <c r="AB136" s="114">
        <v>0</v>
      </c>
      <c r="AC136" s="114">
        <v>94</v>
      </c>
      <c r="AZ136" s="114">
        <v>2</v>
      </c>
      <c r="BA136" s="114">
        <f t="shared" si="37"/>
        <v>0</v>
      </c>
      <c r="BB136" s="114">
        <f t="shared" si="38"/>
        <v>0</v>
      </c>
      <c r="BC136" s="114">
        <f t="shared" si="39"/>
        <v>0</v>
      </c>
      <c r="BD136" s="114">
        <f t="shared" si="40"/>
        <v>0</v>
      </c>
      <c r="BE136" s="114">
        <f t="shared" si="41"/>
        <v>0</v>
      </c>
      <c r="CZ136" s="114">
        <v>0</v>
      </c>
    </row>
    <row r="137" spans="1:104">
      <c r="A137" s="142">
        <v>95</v>
      </c>
      <c r="B137" s="143" t="s">
        <v>289</v>
      </c>
      <c r="C137" s="144" t="s">
        <v>290</v>
      </c>
      <c r="D137" s="145" t="s">
        <v>54</v>
      </c>
      <c r="E137" s="146">
        <v>6623.5</v>
      </c>
      <c r="F137" s="146"/>
      <c r="G137" s="147">
        <f t="shared" si="36"/>
        <v>0</v>
      </c>
      <c r="O137" s="141">
        <v>2</v>
      </c>
      <c r="AA137" s="114">
        <v>12</v>
      </c>
      <c r="AB137" s="114">
        <v>0</v>
      </c>
      <c r="AC137" s="114">
        <v>95</v>
      </c>
      <c r="AZ137" s="114">
        <v>2</v>
      </c>
      <c r="BA137" s="114">
        <f t="shared" si="37"/>
        <v>0</v>
      </c>
      <c r="BB137" s="114">
        <f t="shared" si="38"/>
        <v>0</v>
      </c>
      <c r="BC137" s="114">
        <f t="shared" si="39"/>
        <v>0</v>
      </c>
      <c r="BD137" s="114">
        <f t="shared" si="40"/>
        <v>0</v>
      </c>
      <c r="BE137" s="114">
        <f t="shared" si="41"/>
        <v>0</v>
      </c>
      <c r="CZ137" s="114">
        <v>0</v>
      </c>
    </row>
    <row r="138" spans="1:104">
      <c r="A138" s="148"/>
      <c r="B138" s="149" t="s">
        <v>69</v>
      </c>
      <c r="C138" s="150" t="str">
        <f>CONCATENATE(B124," ",C124)</f>
        <v>766 Konstrukce truhlářské</v>
      </c>
      <c r="D138" s="148"/>
      <c r="E138" s="151"/>
      <c r="F138" s="151"/>
      <c r="G138" s="152">
        <f>SUM(G124:G137)</f>
        <v>0</v>
      </c>
      <c r="O138" s="141">
        <v>4</v>
      </c>
      <c r="BA138" s="153">
        <f>SUM(BA124:BA137)</f>
        <v>0</v>
      </c>
      <c r="BB138" s="153">
        <f>SUM(BB124:BB137)</f>
        <v>0</v>
      </c>
      <c r="BC138" s="153">
        <f>SUM(BC124:BC137)</f>
        <v>0</v>
      </c>
      <c r="BD138" s="153">
        <f>SUM(BD124:BD137)</f>
        <v>0</v>
      </c>
      <c r="BE138" s="153">
        <f>SUM(BE124:BE137)</f>
        <v>0</v>
      </c>
    </row>
    <row r="139" spans="1:104">
      <c r="A139" s="134" t="s">
        <v>65</v>
      </c>
      <c r="B139" s="135" t="s">
        <v>291</v>
      </c>
      <c r="C139" s="136" t="s">
        <v>292</v>
      </c>
      <c r="D139" s="137"/>
      <c r="E139" s="138"/>
      <c r="F139" s="138"/>
      <c r="G139" s="139"/>
      <c r="H139" s="140"/>
      <c r="I139" s="140"/>
      <c r="O139" s="141">
        <v>1</v>
      </c>
    </row>
    <row r="140" spans="1:104">
      <c r="A140" s="142">
        <v>96</v>
      </c>
      <c r="B140" s="143" t="s">
        <v>293</v>
      </c>
      <c r="C140" s="144" t="s">
        <v>294</v>
      </c>
      <c r="D140" s="145" t="s">
        <v>68</v>
      </c>
      <c r="E140" s="146">
        <v>5</v>
      </c>
      <c r="F140" s="146"/>
      <c r="G140" s="147">
        <f t="shared" ref="G140:G153" si="42">E140*F140</f>
        <v>0</v>
      </c>
      <c r="O140" s="141">
        <v>2</v>
      </c>
      <c r="AA140" s="114">
        <v>12</v>
      </c>
      <c r="AB140" s="114">
        <v>0</v>
      </c>
      <c r="AC140" s="114">
        <v>96</v>
      </c>
      <c r="AZ140" s="114">
        <v>2</v>
      </c>
      <c r="BA140" s="114">
        <f t="shared" ref="BA140:BA153" si="43">IF(AZ140=1,G140,0)</f>
        <v>0</v>
      </c>
      <c r="BB140" s="114">
        <f t="shared" ref="BB140:BB153" si="44">IF(AZ140=2,G140,0)</f>
        <v>0</v>
      </c>
      <c r="BC140" s="114">
        <f t="shared" ref="BC140:BC153" si="45">IF(AZ140=3,G140,0)</f>
        <v>0</v>
      </c>
      <c r="BD140" s="114">
        <f t="shared" ref="BD140:BD153" si="46">IF(AZ140=4,G140,0)</f>
        <v>0</v>
      </c>
      <c r="BE140" s="114">
        <f t="shared" ref="BE140:BE153" si="47">IF(AZ140=5,G140,0)</f>
        <v>0</v>
      </c>
      <c r="CZ140" s="114">
        <v>0</v>
      </c>
    </row>
    <row r="141" spans="1:104">
      <c r="A141" s="142">
        <v>97</v>
      </c>
      <c r="B141" s="143" t="s">
        <v>295</v>
      </c>
      <c r="C141" s="144" t="s">
        <v>296</v>
      </c>
      <c r="D141" s="145" t="s">
        <v>77</v>
      </c>
      <c r="E141" s="146">
        <v>3</v>
      </c>
      <c r="F141" s="146"/>
      <c r="G141" s="147">
        <f t="shared" si="42"/>
        <v>0</v>
      </c>
      <c r="O141" s="141">
        <v>2</v>
      </c>
      <c r="AA141" s="114">
        <v>12</v>
      </c>
      <c r="AB141" s="114">
        <v>0</v>
      </c>
      <c r="AC141" s="114">
        <v>97</v>
      </c>
      <c r="AZ141" s="114">
        <v>2</v>
      </c>
      <c r="BA141" s="114">
        <f t="shared" si="43"/>
        <v>0</v>
      </c>
      <c r="BB141" s="114">
        <f t="shared" si="44"/>
        <v>0</v>
      </c>
      <c r="BC141" s="114">
        <f t="shared" si="45"/>
        <v>0</v>
      </c>
      <c r="BD141" s="114">
        <f t="shared" si="46"/>
        <v>0</v>
      </c>
      <c r="BE141" s="114">
        <f t="shared" si="47"/>
        <v>0</v>
      </c>
      <c r="CZ141" s="114">
        <v>0</v>
      </c>
    </row>
    <row r="142" spans="1:104">
      <c r="A142" s="142">
        <v>98</v>
      </c>
      <c r="B142" s="143" t="s">
        <v>297</v>
      </c>
      <c r="C142" s="144" t="s">
        <v>298</v>
      </c>
      <c r="D142" s="145" t="s">
        <v>77</v>
      </c>
      <c r="E142" s="146">
        <v>3</v>
      </c>
      <c r="F142" s="146"/>
      <c r="G142" s="147">
        <f t="shared" si="42"/>
        <v>0</v>
      </c>
      <c r="O142" s="141">
        <v>2</v>
      </c>
      <c r="AA142" s="114">
        <v>12</v>
      </c>
      <c r="AB142" s="114">
        <v>0</v>
      </c>
      <c r="AC142" s="114">
        <v>98</v>
      </c>
      <c r="AZ142" s="114">
        <v>2</v>
      </c>
      <c r="BA142" s="114">
        <f t="shared" si="43"/>
        <v>0</v>
      </c>
      <c r="BB142" s="114">
        <f t="shared" si="44"/>
        <v>0</v>
      </c>
      <c r="BC142" s="114">
        <f t="shared" si="45"/>
        <v>0</v>
      </c>
      <c r="BD142" s="114">
        <f t="shared" si="46"/>
        <v>0</v>
      </c>
      <c r="BE142" s="114">
        <f t="shared" si="47"/>
        <v>0</v>
      </c>
      <c r="CZ142" s="114">
        <v>0</v>
      </c>
    </row>
    <row r="143" spans="1:104">
      <c r="A143" s="142">
        <v>99</v>
      </c>
      <c r="B143" s="143" t="s">
        <v>299</v>
      </c>
      <c r="C143" s="144" t="s">
        <v>300</v>
      </c>
      <c r="D143" s="145" t="s">
        <v>68</v>
      </c>
      <c r="E143" s="146">
        <v>49</v>
      </c>
      <c r="F143" s="146"/>
      <c r="G143" s="147">
        <f t="shared" si="42"/>
        <v>0</v>
      </c>
      <c r="O143" s="141">
        <v>2</v>
      </c>
      <c r="AA143" s="114">
        <v>12</v>
      </c>
      <c r="AB143" s="114">
        <v>0</v>
      </c>
      <c r="AC143" s="114">
        <v>99</v>
      </c>
      <c r="AZ143" s="114">
        <v>2</v>
      </c>
      <c r="BA143" s="114">
        <f t="shared" si="43"/>
        <v>0</v>
      </c>
      <c r="BB143" s="114">
        <f t="shared" si="44"/>
        <v>0</v>
      </c>
      <c r="BC143" s="114">
        <f t="shared" si="45"/>
        <v>0</v>
      </c>
      <c r="BD143" s="114">
        <f t="shared" si="46"/>
        <v>0</v>
      </c>
      <c r="BE143" s="114">
        <f t="shared" si="47"/>
        <v>0</v>
      </c>
      <c r="CZ143" s="114">
        <v>0</v>
      </c>
    </row>
    <row r="144" spans="1:104">
      <c r="A144" s="142">
        <v>100</v>
      </c>
      <c r="B144" s="143" t="s">
        <v>301</v>
      </c>
      <c r="C144" s="144" t="s">
        <v>302</v>
      </c>
      <c r="D144" s="145" t="s">
        <v>77</v>
      </c>
      <c r="E144" s="146">
        <v>2</v>
      </c>
      <c r="F144" s="146"/>
      <c r="G144" s="147">
        <f t="shared" si="42"/>
        <v>0</v>
      </c>
      <c r="O144" s="141">
        <v>2</v>
      </c>
      <c r="AA144" s="114">
        <v>12</v>
      </c>
      <c r="AB144" s="114">
        <v>0</v>
      </c>
      <c r="AC144" s="114">
        <v>100</v>
      </c>
      <c r="AZ144" s="114">
        <v>2</v>
      </c>
      <c r="BA144" s="114">
        <f t="shared" si="43"/>
        <v>0</v>
      </c>
      <c r="BB144" s="114">
        <f t="shared" si="44"/>
        <v>0</v>
      </c>
      <c r="BC144" s="114">
        <f t="shared" si="45"/>
        <v>0</v>
      </c>
      <c r="BD144" s="114">
        <f t="shared" si="46"/>
        <v>0</v>
      </c>
      <c r="BE144" s="114">
        <f t="shared" si="47"/>
        <v>0</v>
      </c>
      <c r="CZ144" s="114">
        <v>0</v>
      </c>
    </row>
    <row r="145" spans="1:104">
      <c r="A145" s="142">
        <v>101</v>
      </c>
      <c r="B145" s="143" t="s">
        <v>303</v>
      </c>
      <c r="C145" s="144" t="s">
        <v>304</v>
      </c>
      <c r="D145" s="145" t="s">
        <v>77</v>
      </c>
      <c r="E145" s="146">
        <v>1</v>
      </c>
      <c r="F145" s="146"/>
      <c r="G145" s="147">
        <f t="shared" si="42"/>
        <v>0</v>
      </c>
      <c r="O145" s="141">
        <v>2</v>
      </c>
      <c r="AA145" s="114">
        <v>12</v>
      </c>
      <c r="AB145" s="114">
        <v>0</v>
      </c>
      <c r="AC145" s="114">
        <v>101</v>
      </c>
      <c r="AZ145" s="114">
        <v>2</v>
      </c>
      <c r="BA145" s="114">
        <f t="shared" si="43"/>
        <v>0</v>
      </c>
      <c r="BB145" s="114">
        <f t="shared" si="44"/>
        <v>0</v>
      </c>
      <c r="BC145" s="114">
        <f t="shared" si="45"/>
        <v>0</v>
      </c>
      <c r="BD145" s="114">
        <f t="shared" si="46"/>
        <v>0</v>
      </c>
      <c r="BE145" s="114">
        <f t="shared" si="47"/>
        <v>0</v>
      </c>
      <c r="CZ145" s="114">
        <v>0</v>
      </c>
    </row>
    <row r="146" spans="1:104">
      <c r="A146" s="142">
        <v>102</v>
      </c>
      <c r="B146" s="143" t="s">
        <v>305</v>
      </c>
      <c r="C146" s="144" t="s">
        <v>306</v>
      </c>
      <c r="D146" s="145" t="s">
        <v>77</v>
      </c>
      <c r="E146" s="146">
        <v>30</v>
      </c>
      <c r="F146" s="146"/>
      <c r="G146" s="147">
        <f t="shared" si="42"/>
        <v>0</v>
      </c>
      <c r="O146" s="141">
        <v>2</v>
      </c>
      <c r="AA146" s="114">
        <v>12</v>
      </c>
      <c r="AB146" s="114">
        <v>0</v>
      </c>
      <c r="AC146" s="114">
        <v>102</v>
      </c>
      <c r="AZ146" s="114">
        <v>2</v>
      </c>
      <c r="BA146" s="114">
        <f t="shared" si="43"/>
        <v>0</v>
      </c>
      <c r="BB146" s="114">
        <f t="shared" si="44"/>
        <v>0</v>
      </c>
      <c r="BC146" s="114">
        <f t="shared" si="45"/>
        <v>0</v>
      </c>
      <c r="BD146" s="114">
        <f t="shared" si="46"/>
        <v>0</v>
      </c>
      <c r="BE146" s="114">
        <f t="shared" si="47"/>
        <v>0</v>
      </c>
      <c r="CZ146" s="114">
        <v>0</v>
      </c>
    </row>
    <row r="147" spans="1:104">
      <c r="A147" s="142">
        <v>103</v>
      </c>
      <c r="B147" s="143" t="s">
        <v>307</v>
      </c>
      <c r="C147" s="144" t="s">
        <v>308</v>
      </c>
      <c r="D147" s="145" t="s">
        <v>77</v>
      </c>
      <c r="E147" s="146">
        <v>1</v>
      </c>
      <c r="F147" s="146"/>
      <c r="G147" s="147">
        <f t="shared" si="42"/>
        <v>0</v>
      </c>
      <c r="O147" s="141">
        <v>2</v>
      </c>
      <c r="AA147" s="114">
        <v>12</v>
      </c>
      <c r="AB147" s="114">
        <v>0</v>
      </c>
      <c r="AC147" s="114">
        <v>103</v>
      </c>
      <c r="AZ147" s="114">
        <v>2</v>
      </c>
      <c r="BA147" s="114">
        <f t="shared" si="43"/>
        <v>0</v>
      </c>
      <c r="BB147" s="114">
        <f t="shared" si="44"/>
        <v>0</v>
      </c>
      <c r="BC147" s="114">
        <f t="shared" si="45"/>
        <v>0</v>
      </c>
      <c r="BD147" s="114">
        <f t="shared" si="46"/>
        <v>0</v>
      </c>
      <c r="BE147" s="114">
        <f t="shared" si="47"/>
        <v>0</v>
      </c>
      <c r="CZ147" s="114">
        <v>0</v>
      </c>
    </row>
    <row r="148" spans="1:104">
      <c r="A148" s="142">
        <v>104</v>
      </c>
      <c r="B148" s="143" t="s">
        <v>309</v>
      </c>
      <c r="C148" s="144" t="s">
        <v>310</v>
      </c>
      <c r="D148" s="145" t="s">
        <v>68</v>
      </c>
      <c r="E148" s="146">
        <v>4</v>
      </c>
      <c r="F148" s="146"/>
      <c r="G148" s="147">
        <f t="shared" si="42"/>
        <v>0</v>
      </c>
      <c r="O148" s="141">
        <v>2</v>
      </c>
      <c r="AA148" s="114">
        <v>12</v>
      </c>
      <c r="AB148" s="114">
        <v>0</v>
      </c>
      <c r="AC148" s="114">
        <v>104</v>
      </c>
      <c r="AZ148" s="114">
        <v>2</v>
      </c>
      <c r="BA148" s="114">
        <f t="shared" si="43"/>
        <v>0</v>
      </c>
      <c r="BB148" s="114">
        <f t="shared" si="44"/>
        <v>0</v>
      </c>
      <c r="BC148" s="114">
        <f t="shared" si="45"/>
        <v>0</v>
      </c>
      <c r="BD148" s="114">
        <f t="shared" si="46"/>
        <v>0</v>
      </c>
      <c r="BE148" s="114">
        <f t="shared" si="47"/>
        <v>0</v>
      </c>
      <c r="CZ148" s="114">
        <v>0</v>
      </c>
    </row>
    <row r="149" spans="1:104">
      <c r="A149" s="142">
        <v>105</v>
      </c>
      <c r="B149" s="143" t="s">
        <v>311</v>
      </c>
      <c r="C149" s="144" t="s">
        <v>312</v>
      </c>
      <c r="D149" s="145" t="s">
        <v>77</v>
      </c>
      <c r="E149" s="146">
        <v>4</v>
      </c>
      <c r="F149" s="146"/>
      <c r="G149" s="147">
        <f t="shared" si="42"/>
        <v>0</v>
      </c>
      <c r="O149" s="141">
        <v>2</v>
      </c>
      <c r="AA149" s="114">
        <v>12</v>
      </c>
      <c r="AB149" s="114">
        <v>0</v>
      </c>
      <c r="AC149" s="114">
        <v>105</v>
      </c>
      <c r="AZ149" s="114">
        <v>2</v>
      </c>
      <c r="BA149" s="114">
        <f t="shared" si="43"/>
        <v>0</v>
      </c>
      <c r="BB149" s="114">
        <f t="shared" si="44"/>
        <v>0</v>
      </c>
      <c r="BC149" s="114">
        <f t="shared" si="45"/>
        <v>0</v>
      </c>
      <c r="BD149" s="114">
        <f t="shared" si="46"/>
        <v>0</v>
      </c>
      <c r="BE149" s="114">
        <f t="shared" si="47"/>
        <v>0</v>
      </c>
      <c r="CZ149" s="114">
        <v>0</v>
      </c>
    </row>
    <row r="150" spans="1:104">
      <c r="A150" s="142">
        <v>106</v>
      </c>
      <c r="B150" s="143" t="s">
        <v>313</v>
      </c>
      <c r="C150" s="144" t="s">
        <v>314</v>
      </c>
      <c r="D150" s="145" t="s">
        <v>77</v>
      </c>
      <c r="E150" s="146">
        <v>1</v>
      </c>
      <c r="F150" s="146"/>
      <c r="G150" s="147">
        <f t="shared" si="42"/>
        <v>0</v>
      </c>
      <c r="O150" s="141">
        <v>2</v>
      </c>
      <c r="AA150" s="114">
        <v>12</v>
      </c>
      <c r="AB150" s="114">
        <v>0</v>
      </c>
      <c r="AC150" s="114">
        <v>106</v>
      </c>
      <c r="AZ150" s="114">
        <v>2</v>
      </c>
      <c r="BA150" s="114">
        <f t="shared" si="43"/>
        <v>0</v>
      </c>
      <c r="BB150" s="114">
        <f t="shared" si="44"/>
        <v>0</v>
      </c>
      <c r="BC150" s="114">
        <f t="shared" si="45"/>
        <v>0</v>
      </c>
      <c r="BD150" s="114">
        <f t="shared" si="46"/>
        <v>0</v>
      </c>
      <c r="BE150" s="114">
        <f t="shared" si="47"/>
        <v>0</v>
      </c>
      <c r="CZ150" s="114">
        <v>0</v>
      </c>
    </row>
    <row r="151" spans="1:104" ht="22.5">
      <c r="A151" s="142">
        <v>107</v>
      </c>
      <c r="B151" s="143" t="s">
        <v>315</v>
      </c>
      <c r="C151" s="144" t="s">
        <v>316</v>
      </c>
      <c r="D151" s="145" t="s">
        <v>77</v>
      </c>
      <c r="E151" s="146">
        <v>2</v>
      </c>
      <c r="F151" s="146"/>
      <c r="G151" s="147">
        <f t="shared" si="42"/>
        <v>0</v>
      </c>
      <c r="O151" s="141">
        <v>2</v>
      </c>
      <c r="AA151" s="114">
        <v>12</v>
      </c>
      <c r="AB151" s="114">
        <v>0</v>
      </c>
      <c r="AC151" s="114">
        <v>107</v>
      </c>
      <c r="AZ151" s="114">
        <v>2</v>
      </c>
      <c r="BA151" s="114">
        <f t="shared" si="43"/>
        <v>0</v>
      </c>
      <c r="BB151" s="114">
        <f t="shared" si="44"/>
        <v>0</v>
      </c>
      <c r="BC151" s="114">
        <f t="shared" si="45"/>
        <v>0</v>
      </c>
      <c r="BD151" s="114">
        <f t="shared" si="46"/>
        <v>0</v>
      </c>
      <c r="BE151" s="114">
        <f t="shared" si="47"/>
        <v>0</v>
      </c>
      <c r="CZ151" s="114">
        <v>0</v>
      </c>
    </row>
    <row r="152" spans="1:104">
      <c r="A152" s="142">
        <v>108</v>
      </c>
      <c r="B152" s="143" t="s">
        <v>317</v>
      </c>
      <c r="C152" s="144" t="s">
        <v>318</v>
      </c>
      <c r="D152" s="145" t="s">
        <v>77</v>
      </c>
      <c r="E152" s="146">
        <v>1</v>
      </c>
      <c r="F152" s="146"/>
      <c r="G152" s="147">
        <f t="shared" si="42"/>
        <v>0</v>
      </c>
      <c r="O152" s="141">
        <v>2</v>
      </c>
      <c r="AA152" s="114">
        <v>12</v>
      </c>
      <c r="AB152" s="114">
        <v>0</v>
      </c>
      <c r="AC152" s="114">
        <v>108</v>
      </c>
      <c r="AZ152" s="114">
        <v>2</v>
      </c>
      <c r="BA152" s="114">
        <f t="shared" si="43"/>
        <v>0</v>
      </c>
      <c r="BB152" s="114">
        <f t="shared" si="44"/>
        <v>0</v>
      </c>
      <c r="BC152" s="114">
        <f t="shared" si="45"/>
        <v>0</v>
      </c>
      <c r="BD152" s="114">
        <f t="shared" si="46"/>
        <v>0</v>
      </c>
      <c r="BE152" s="114">
        <f t="shared" si="47"/>
        <v>0</v>
      </c>
      <c r="CZ152" s="114">
        <v>0</v>
      </c>
    </row>
    <row r="153" spans="1:104">
      <c r="A153" s="142">
        <v>109</v>
      </c>
      <c r="B153" s="143" t="s">
        <v>319</v>
      </c>
      <c r="C153" s="144" t="s">
        <v>320</v>
      </c>
      <c r="D153" s="145" t="s">
        <v>54</v>
      </c>
      <c r="E153" s="146">
        <v>2739.2</v>
      </c>
      <c r="F153" s="146"/>
      <c r="G153" s="147">
        <f t="shared" si="42"/>
        <v>0</v>
      </c>
      <c r="O153" s="141">
        <v>2</v>
      </c>
      <c r="AA153" s="114">
        <v>12</v>
      </c>
      <c r="AB153" s="114">
        <v>0</v>
      </c>
      <c r="AC153" s="114">
        <v>109</v>
      </c>
      <c r="AZ153" s="114">
        <v>2</v>
      </c>
      <c r="BA153" s="114">
        <f t="shared" si="43"/>
        <v>0</v>
      </c>
      <c r="BB153" s="114">
        <f t="shared" si="44"/>
        <v>0</v>
      </c>
      <c r="BC153" s="114">
        <f t="shared" si="45"/>
        <v>0</v>
      </c>
      <c r="BD153" s="114">
        <f t="shared" si="46"/>
        <v>0</v>
      </c>
      <c r="BE153" s="114">
        <f t="shared" si="47"/>
        <v>0</v>
      </c>
      <c r="CZ153" s="114">
        <v>0</v>
      </c>
    </row>
    <row r="154" spans="1:104">
      <c r="A154" s="148"/>
      <c r="B154" s="149" t="s">
        <v>69</v>
      </c>
      <c r="C154" s="150" t="str">
        <f>CONCATENATE(B139," ",C139)</f>
        <v>767 Konstrukce zámečnické</v>
      </c>
      <c r="D154" s="148"/>
      <c r="E154" s="151"/>
      <c r="F154" s="151"/>
      <c r="G154" s="152">
        <f>SUM(G139:G153)</f>
        <v>0</v>
      </c>
      <c r="O154" s="141">
        <v>4</v>
      </c>
      <c r="BA154" s="153">
        <f>SUM(BA139:BA153)</f>
        <v>0</v>
      </c>
      <c r="BB154" s="153">
        <f>SUM(BB139:BB153)</f>
        <v>0</v>
      </c>
      <c r="BC154" s="153">
        <f>SUM(BC139:BC153)</f>
        <v>0</v>
      </c>
      <c r="BD154" s="153">
        <f>SUM(BD139:BD153)</f>
        <v>0</v>
      </c>
      <c r="BE154" s="153">
        <f>SUM(BE139:BE153)</f>
        <v>0</v>
      </c>
    </row>
    <row r="155" spans="1:104">
      <c r="A155" s="134" t="s">
        <v>65</v>
      </c>
      <c r="B155" s="135" t="s">
        <v>321</v>
      </c>
      <c r="C155" s="136" t="s">
        <v>322</v>
      </c>
      <c r="D155" s="137"/>
      <c r="E155" s="138"/>
      <c r="F155" s="138"/>
      <c r="G155" s="139"/>
      <c r="H155" s="140"/>
      <c r="I155" s="140"/>
      <c r="O155" s="141">
        <v>1</v>
      </c>
    </row>
    <row r="156" spans="1:104">
      <c r="A156" s="142">
        <v>110</v>
      </c>
      <c r="B156" s="143" t="s">
        <v>323</v>
      </c>
      <c r="C156" s="144" t="s">
        <v>324</v>
      </c>
      <c r="D156" s="145" t="s">
        <v>81</v>
      </c>
      <c r="E156" s="146">
        <v>59.69</v>
      </c>
      <c r="F156" s="146"/>
      <c r="G156" s="147">
        <f>E156*F156</f>
        <v>0</v>
      </c>
      <c r="O156" s="141">
        <v>2</v>
      </c>
      <c r="AA156" s="114">
        <v>12</v>
      </c>
      <c r="AB156" s="114">
        <v>0</v>
      </c>
      <c r="AC156" s="114">
        <v>110</v>
      </c>
      <c r="AZ156" s="114">
        <v>2</v>
      </c>
      <c r="BA156" s="114">
        <f>IF(AZ156=1,G156,0)</f>
        <v>0</v>
      </c>
      <c r="BB156" s="114">
        <f>IF(AZ156=2,G156,0)</f>
        <v>0</v>
      </c>
      <c r="BC156" s="114">
        <f>IF(AZ156=3,G156,0)</f>
        <v>0</v>
      </c>
      <c r="BD156" s="114">
        <f>IF(AZ156=4,G156,0)</f>
        <v>0</v>
      </c>
      <c r="BE156" s="114">
        <f>IF(AZ156=5,G156,0)</f>
        <v>0</v>
      </c>
      <c r="CZ156" s="114">
        <v>0</v>
      </c>
    </row>
    <row r="157" spans="1:104">
      <c r="A157" s="142">
        <v>111</v>
      </c>
      <c r="B157" s="143" t="s">
        <v>325</v>
      </c>
      <c r="C157" s="144" t="s">
        <v>326</v>
      </c>
      <c r="D157" s="145" t="s">
        <v>81</v>
      </c>
      <c r="E157" s="146">
        <v>59.69</v>
      </c>
      <c r="F157" s="146"/>
      <c r="G157" s="147">
        <f>E157*F157</f>
        <v>0</v>
      </c>
      <c r="O157" s="141">
        <v>2</v>
      </c>
      <c r="AA157" s="114">
        <v>12</v>
      </c>
      <c r="AB157" s="114">
        <v>0</v>
      </c>
      <c r="AC157" s="114">
        <v>111</v>
      </c>
      <c r="AZ157" s="114">
        <v>2</v>
      </c>
      <c r="BA157" s="114">
        <f>IF(AZ157=1,G157,0)</f>
        <v>0</v>
      </c>
      <c r="BB157" s="114">
        <f>IF(AZ157=2,G157,0)</f>
        <v>0</v>
      </c>
      <c r="BC157" s="114">
        <f>IF(AZ157=3,G157,0)</f>
        <v>0</v>
      </c>
      <c r="BD157" s="114">
        <f>IF(AZ157=4,G157,0)</f>
        <v>0</v>
      </c>
      <c r="BE157" s="114">
        <f>IF(AZ157=5,G157,0)</f>
        <v>0</v>
      </c>
      <c r="CZ157" s="114">
        <v>0</v>
      </c>
    </row>
    <row r="158" spans="1:104">
      <c r="A158" s="142">
        <v>112</v>
      </c>
      <c r="B158" s="143" t="s">
        <v>327</v>
      </c>
      <c r="C158" s="144" t="s">
        <v>328</v>
      </c>
      <c r="D158" s="145" t="s">
        <v>54</v>
      </c>
      <c r="E158" s="146">
        <v>299.33999999999997</v>
      </c>
      <c r="F158" s="146"/>
      <c r="G158" s="147">
        <f>E158*F158</f>
        <v>0</v>
      </c>
      <c r="O158" s="141">
        <v>2</v>
      </c>
      <c r="AA158" s="114">
        <v>12</v>
      </c>
      <c r="AB158" s="114">
        <v>0</v>
      </c>
      <c r="AC158" s="114">
        <v>112</v>
      </c>
      <c r="AZ158" s="114">
        <v>2</v>
      </c>
      <c r="BA158" s="114">
        <f>IF(AZ158=1,G158,0)</f>
        <v>0</v>
      </c>
      <c r="BB158" s="114">
        <f>IF(AZ158=2,G158,0)</f>
        <v>0</v>
      </c>
      <c r="BC158" s="114">
        <f>IF(AZ158=3,G158,0)</f>
        <v>0</v>
      </c>
      <c r="BD158" s="114">
        <f>IF(AZ158=4,G158,0)</f>
        <v>0</v>
      </c>
      <c r="BE158" s="114">
        <f>IF(AZ158=5,G158,0)</f>
        <v>0</v>
      </c>
      <c r="CZ158" s="114">
        <v>0</v>
      </c>
    </row>
    <row r="159" spans="1:104">
      <c r="A159" s="148"/>
      <c r="B159" s="149" t="s">
        <v>69</v>
      </c>
      <c r="C159" s="150" t="str">
        <f>CONCATENATE(B155," ",C155)</f>
        <v>776 Podlahy povlakové</v>
      </c>
      <c r="D159" s="148"/>
      <c r="E159" s="151"/>
      <c r="F159" s="151"/>
      <c r="G159" s="152">
        <f>SUM(G155:G158)</f>
        <v>0</v>
      </c>
      <c r="O159" s="141">
        <v>4</v>
      </c>
      <c r="BA159" s="153">
        <f>SUM(BA155:BA158)</f>
        <v>0</v>
      </c>
      <c r="BB159" s="153">
        <f>SUM(BB155:BB158)</f>
        <v>0</v>
      </c>
      <c r="BC159" s="153">
        <f>SUM(BC155:BC158)</f>
        <v>0</v>
      </c>
      <c r="BD159" s="153">
        <f>SUM(BD155:BD158)</f>
        <v>0</v>
      </c>
      <c r="BE159" s="153">
        <f>SUM(BE155:BE158)</f>
        <v>0</v>
      </c>
    </row>
    <row r="160" spans="1:104">
      <c r="A160" s="134" t="s">
        <v>65</v>
      </c>
      <c r="B160" s="135" t="s">
        <v>329</v>
      </c>
      <c r="C160" s="136" t="s">
        <v>330</v>
      </c>
      <c r="D160" s="137"/>
      <c r="E160" s="138"/>
      <c r="F160" s="138"/>
      <c r="G160" s="139"/>
      <c r="H160" s="140"/>
      <c r="I160" s="140"/>
      <c r="O160" s="141">
        <v>1</v>
      </c>
    </row>
    <row r="161" spans="1:104">
      <c r="A161" s="142">
        <v>113</v>
      </c>
      <c r="B161" s="143" t="s">
        <v>331</v>
      </c>
      <c r="C161" s="144" t="s">
        <v>332</v>
      </c>
      <c r="D161" s="145" t="s">
        <v>81</v>
      </c>
      <c r="E161" s="146">
        <v>72.66</v>
      </c>
      <c r="F161" s="146"/>
      <c r="G161" s="147">
        <f>E161*F161</f>
        <v>0</v>
      </c>
      <c r="O161" s="141">
        <v>2</v>
      </c>
      <c r="AA161" s="114">
        <v>12</v>
      </c>
      <c r="AB161" s="114">
        <v>0</v>
      </c>
      <c r="AC161" s="114">
        <v>113</v>
      </c>
      <c r="AZ161" s="114">
        <v>2</v>
      </c>
      <c r="BA161" s="114">
        <f>IF(AZ161=1,G161,0)</f>
        <v>0</v>
      </c>
      <c r="BB161" s="114">
        <f>IF(AZ161=2,G161,0)</f>
        <v>0</v>
      </c>
      <c r="BC161" s="114">
        <f>IF(AZ161=3,G161,0)</f>
        <v>0</v>
      </c>
      <c r="BD161" s="114">
        <f>IF(AZ161=4,G161,0)</f>
        <v>0</v>
      </c>
      <c r="BE161" s="114">
        <f>IF(AZ161=5,G161,0)</f>
        <v>0</v>
      </c>
      <c r="CZ161" s="114">
        <v>1.47E-3</v>
      </c>
    </row>
    <row r="162" spans="1:104">
      <c r="A162" s="142">
        <v>114</v>
      </c>
      <c r="B162" s="143" t="s">
        <v>333</v>
      </c>
      <c r="C162" s="144" t="s">
        <v>334</v>
      </c>
      <c r="D162" s="145" t="s">
        <v>54</v>
      </c>
      <c r="E162" s="146">
        <v>227.65</v>
      </c>
      <c r="F162" s="146"/>
      <c r="G162" s="147">
        <f>E162*F162</f>
        <v>0</v>
      </c>
      <c r="O162" s="141">
        <v>2</v>
      </c>
      <c r="AA162" s="114">
        <v>12</v>
      </c>
      <c r="AB162" s="114">
        <v>0</v>
      </c>
      <c r="AC162" s="114">
        <v>114</v>
      </c>
      <c r="AZ162" s="114">
        <v>2</v>
      </c>
      <c r="BA162" s="114">
        <f>IF(AZ162=1,G162,0)</f>
        <v>0</v>
      </c>
      <c r="BB162" s="114">
        <f>IF(AZ162=2,G162,0)</f>
        <v>0</v>
      </c>
      <c r="BC162" s="114">
        <f>IF(AZ162=3,G162,0)</f>
        <v>0</v>
      </c>
      <c r="BD162" s="114">
        <f>IF(AZ162=4,G162,0)</f>
        <v>0</v>
      </c>
      <c r="BE162" s="114">
        <f>IF(AZ162=5,G162,0)</f>
        <v>0</v>
      </c>
      <c r="CZ162" s="114">
        <v>0</v>
      </c>
    </row>
    <row r="163" spans="1:104">
      <c r="A163" s="148"/>
      <c r="B163" s="149" t="s">
        <v>69</v>
      </c>
      <c r="C163" s="150" t="str">
        <f>CONCATENATE(B160," ",C160)</f>
        <v>777 Podlahy ze syntetických hmot</v>
      </c>
      <c r="D163" s="148"/>
      <c r="E163" s="151"/>
      <c r="F163" s="151"/>
      <c r="G163" s="152">
        <f>SUM(G160:G162)</f>
        <v>0</v>
      </c>
      <c r="O163" s="141">
        <v>4</v>
      </c>
      <c r="BA163" s="153">
        <f>SUM(BA160:BA162)</f>
        <v>0</v>
      </c>
      <c r="BB163" s="153">
        <f>SUM(BB160:BB162)</f>
        <v>0</v>
      </c>
      <c r="BC163" s="153">
        <f>SUM(BC160:BC162)</f>
        <v>0</v>
      </c>
      <c r="BD163" s="153">
        <f>SUM(BD160:BD162)</f>
        <v>0</v>
      </c>
      <c r="BE163" s="153">
        <f>SUM(BE160:BE162)</f>
        <v>0</v>
      </c>
    </row>
    <row r="164" spans="1:104">
      <c r="A164" s="134" t="s">
        <v>65</v>
      </c>
      <c r="B164" s="135" t="s">
        <v>335</v>
      </c>
      <c r="C164" s="136" t="s">
        <v>336</v>
      </c>
      <c r="D164" s="137"/>
      <c r="E164" s="138"/>
      <c r="F164" s="138"/>
      <c r="G164" s="139"/>
      <c r="H164" s="140"/>
      <c r="I164" s="140"/>
      <c r="O164" s="141">
        <v>1</v>
      </c>
    </row>
    <row r="165" spans="1:104">
      <c r="A165" s="142">
        <v>115</v>
      </c>
      <c r="B165" s="143" t="s">
        <v>337</v>
      </c>
      <c r="C165" s="144" t="s">
        <v>338</v>
      </c>
      <c r="D165" s="145" t="s">
        <v>81</v>
      </c>
      <c r="E165" s="146">
        <v>145.37</v>
      </c>
      <c r="F165" s="146"/>
      <c r="G165" s="147">
        <f>E165*F165</f>
        <v>0</v>
      </c>
      <c r="O165" s="141">
        <v>2</v>
      </c>
      <c r="AA165" s="114">
        <v>12</v>
      </c>
      <c r="AB165" s="114">
        <v>0</v>
      </c>
      <c r="AC165" s="114">
        <v>115</v>
      </c>
      <c r="AZ165" s="114">
        <v>2</v>
      </c>
      <c r="BA165" s="114">
        <f>IF(AZ165=1,G165,0)</f>
        <v>0</v>
      </c>
      <c r="BB165" s="114">
        <f>IF(AZ165=2,G165,0)</f>
        <v>0</v>
      </c>
      <c r="BC165" s="114">
        <f>IF(AZ165=3,G165,0)</f>
        <v>0</v>
      </c>
      <c r="BD165" s="114">
        <f>IF(AZ165=4,G165,0)</f>
        <v>0</v>
      </c>
      <c r="BE165" s="114">
        <f>IF(AZ165=5,G165,0)</f>
        <v>0</v>
      </c>
      <c r="CZ165" s="114">
        <v>4.8000000000000001E-4</v>
      </c>
    </row>
    <row r="166" spans="1:104">
      <c r="A166" s="142">
        <v>116</v>
      </c>
      <c r="B166" s="143" t="s">
        <v>339</v>
      </c>
      <c r="C166" s="144" t="s">
        <v>340</v>
      </c>
      <c r="D166" s="145" t="s">
        <v>81</v>
      </c>
      <c r="E166" s="146">
        <v>145.37</v>
      </c>
      <c r="F166" s="146"/>
      <c r="G166" s="147">
        <f>E166*F166</f>
        <v>0</v>
      </c>
      <c r="O166" s="141">
        <v>2</v>
      </c>
      <c r="AA166" s="114">
        <v>12</v>
      </c>
      <c r="AB166" s="114">
        <v>0</v>
      </c>
      <c r="AC166" s="114">
        <v>116</v>
      </c>
      <c r="AZ166" s="114">
        <v>2</v>
      </c>
      <c r="BA166" s="114">
        <f>IF(AZ166=1,G166,0)</f>
        <v>0</v>
      </c>
      <c r="BB166" s="114">
        <f>IF(AZ166=2,G166,0)</f>
        <v>0</v>
      </c>
      <c r="BC166" s="114">
        <f>IF(AZ166=3,G166,0)</f>
        <v>0</v>
      </c>
      <c r="BD166" s="114">
        <f>IF(AZ166=4,G166,0)</f>
        <v>0</v>
      </c>
      <c r="BE166" s="114">
        <f>IF(AZ166=5,G166,0)</f>
        <v>0</v>
      </c>
      <c r="CZ166" s="114">
        <v>1.4999999999999999E-4</v>
      </c>
    </row>
    <row r="167" spans="1:104">
      <c r="A167" s="148"/>
      <c r="B167" s="149" t="s">
        <v>69</v>
      </c>
      <c r="C167" s="150" t="str">
        <f>CONCATENATE(B164," ",C164)</f>
        <v>784 Malby</v>
      </c>
      <c r="D167" s="148"/>
      <c r="E167" s="151"/>
      <c r="F167" s="151"/>
      <c r="G167" s="152">
        <f>SUM(G164:G166)</f>
        <v>0</v>
      </c>
      <c r="O167" s="141">
        <v>4</v>
      </c>
      <c r="BA167" s="153">
        <f>SUM(BA164:BA166)</f>
        <v>0</v>
      </c>
      <c r="BB167" s="153">
        <f>SUM(BB164:BB166)</f>
        <v>0</v>
      </c>
      <c r="BC167" s="153">
        <f>SUM(BC164:BC166)</f>
        <v>0</v>
      </c>
      <c r="BD167" s="153">
        <f>SUM(BD164:BD166)</f>
        <v>0</v>
      </c>
      <c r="BE167" s="153">
        <f>SUM(BE164:BE166)</f>
        <v>0</v>
      </c>
    </row>
    <row r="168" spans="1:104">
      <c r="A168" s="134" t="s">
        <v>65</v>
      </c>
      <c r="B168" s="135" t="s">
        <v>341</v>
      </c>
      <c r="C168" s="136" t="s">
        <v>342</v>
      </c>
      <c r="D168" s="137"/>
      <c r="E168" s="138"/>
      <c r="F168" s="138"/>
      <c r="G168" s="139"/>
      <c r="H168" s="140"/>
      <c r="I168" s="140"/>
      <c r="O168" s="141">
        <v>1</v>
      </c>
    </row>
    <row r="169" spans="1:104">
      <c r="A169" s="142">
        <v>117</v>
      </c>
      <c r="B169" s="143" t="s">
        <v>343</v>
      </c>
      <c r="C169" s="144" t="s">
        <v>344</v>
      </c>
      <c r="D169" s="145" t="s">
        <v>345</v>
      </c>
      <c r="E169" s="146">
        <v>1</v>
      </c>
      <c r="F169" s="146"/>
      <c r="G169" s="147">
        <f>E169*F169</f>
        <v>0</v>
      </c>
      <c r="O169" s="141">
        <v>2</v>
      </c>
      <c r="AA169" s="114">
        <v>12</v>
      </c>
      <c r="AB169" s="114">
        <v>0</v>
      </c>
      <c r="AC169" s="114">
        <v>117</v>
      </c>
      <c r="AZ169" s="114">
        <v>4</v>
      </c>
      <c r="BA169" s="114">
        <f>IF(AZ169=1,G169,0)</f>
        <v>0</v>
      </c>
      <c r="BB169" s="114">
        <f>IF(AZ169=2,G169,0)</f>
        <v>0</v>
      </c>
      <c r="BC169" s="114">
        <f>IF(AZ169=3,G169,0)</f>
        <v>0</v>
      </c>
      <c r="BD169" s="114">
        <f>IF(AZ169=4,G169,0)</f>
        <v>0</v>
      </c>
      <c r="BE169" s="114">
        <f>IF(AZ169=5,G169,0)</f>
        <v>0</v>
      </c>
      <c r="CZ169" s="114">
        <v>0.29942999999999997</v>
      </c>
    </row>
    <row r="170" spans="1:104">
      <c r="A170" s="148"/>
      <c r="B170" s="149" t="s">
        <v>69</v>
      </c>
      <c r="C170" s="150" t="str">
        <f>CONCATENATE(B168," ",C168)</f>
        <v>M21 Elektromontáže</v>
      </c>
      <c r="D170" s="148"/>
      <c r="E170" s="151"/>
      <c r="F170" s="151"/>
      <c r="G170" s="152">
        <f>SUM(G168:G169)</f>
        <v>0</v>
      </c>
      <c r="O170" s="141">
        <v>4</v>
      </c>
      <c r="BA170" s="153">
        <f>SUM(BA168:BA169)</f>
        <v>0</v>
      </c>
      <c r="BB170" s="153">
        <f>SUM(BB168:BB169)</f>
        <v>0</v>
      </c>
      <c r="BC170" s="153">
        <f>SUM(BC168:BC169)</f>
        <v>0</v>
      </c>
      <c r="BD170" s="153">
        <f>SUM(BD168:BD169)</f>
        <v>0</v>
      </c>
      <c r="BE170" s="153">
        <f>SUM(BE168:BE169)</f>
        <v>0</v>
      </c>
    </row>
    <row r="171" spans="1:104">
      <c r="A171" s="134" t="s">
        <v>65</v>
      </c>
      <c r="B171" s="135" t="s">
        <v>523</v>
      </c>
      <c r="C171" s="136" t="s">
        <v>524</v>
      </c>
      <c r="D171" s="220"/>
      <c r="E171" s="220"/>
      <c r="F171" s="220"/>
      <c r="G171" s="220"/>
    </row>
    <row r="172" spans="1:104" s="222" customFormat="1" ht="11.25">
      <c r="A172" s="195">
        <v>118</v>
      </c>
      <c r="B172" s="195" t="s">
        <v>506</v>
      </c>
      <c r="C172" s="195" t="s">
        <v>525</v>
      </c>
      <c r="D172" s="195" t="s">
        <v>77</v>
      </c>
      <c r="E172" s="221">
        <v>1</v>
      </c>
      <c r="F172" s="221">
        <f>'700 MaR'!G63</f>
        <v>0</v>
      </c>
      <c r="G172" s="221">
        <f>E172*F172</f>
        <v>0</v>
      </c>
    </row>
    <row r="173" spans="1:104" s="191" customFormat="1">
      <c r="A173" s="193"/>
      <c r="B173" s="193" t="s">
        <v>69</v>
      </c>
      <c r="C173" s="193" t="s">
        <v>522</v>
      </c>
      <c r="D173" s="193"/>
      <c r="E173" s="192"/>
      <c r="F173" s="192"/>
      <c r="G173" s="192">
        <f>SUM(G172)</f>
        <v>0</v>
      </c>
    </row>
    <row r="174" spans="1:104">
      <c r="E174" s="114"/>
    </row>
    <row r="175" spans="1:104">
      <c r="E175" s="114"/>
    </row>
    <row r="176" spans="1:104">
      <c r="E176" s="114"/>
    </row>
    <row r="177" spans="5:5">
      <c r="E177" s="114"/>
    </row>
    <row r="178" spans="5:5">
      <c r="E178" s="114"/>
    </row>
    <row r="179" spans="5:5">
      <c r="E179" s="114"/>
    </row>
    <row r="180" spans="5:5">
      <c r="E180" s="114"/>
    </row>
    <row r="181" spans="5:5">
      <c r="E181" s="114"/>
    </row>
    <row r="182" spans="5:5">
      <c r="E182" s="114"/>
    </row>
    <row r="183" spans="5:5">
      <c r="E183" s="114"/>
    </row>
    <row r="184" spans="5:5">
      <c r="E184" s="114"/>
    </row>
    <row r="185" spans="5:5">
      <c r="E185" s="114"/>
    </row>
    <row r="186" spans="5:5">
      <c r="E186" s="114"/>
    </row>
    <row r="187" spans="5:5">
      <c r="E187" s="114"/>
    </row>
    <row r="188" spans="5:5">
      <c r="E188" s="114"/>
    </row>
    <row r="189" spans="5:5">
      <c r="E189" s="114"/>
    </row>
    <row r="190" spans="5:5">
      <c r="E190" s="114"/>
    </row>
    <row r="191" spans="5:5">
      <c r="E191" s="114"/>
    </row>
    <row r="192" spans="5:5">
      <c r="E192" s="114"/>
    </row>
    <row r="193" spans="1:7">
      <c r="E193" s="114"/>
    </row>
    <row r="194" spans="1:7">
      <c r="A194" s="154"/>
      <c r="B194" s="154"/>
      <c r="C194" s="154"/>
      <c r="D194" s="154"/>
      <c r="E194" s="154"/>
      <c r="F194" s="154"/>
      <c r="G194" s="154"/>
    </row>
    <row r="195" spans="1:7">
      <c r="A195" s="154"/>
      <c r="B195" s="154"/>
      <c r="C195" s="154"/>
      <c r="D195" s="154"/>
      <c r="E195" s="154"/>
      <c r="F195" s="154"/>
      <c r="G195" s="154"/>
    </row>
    <row r="196" spans="1:7">
      <c r="A196" s="154"/>
      <c r="B196" s="154"/>
      <c r="C196" s="154"/>
      <c r="D196" s="154"/>
      <c r="E196" s="154"/>
      <c r="F196" s="154"/>
      <c r="G196" s="154"/>
    </row>
    <row r="197" spans="1:7">
      <c r="A197" s="154"/>
      <c r="B197" s="154"/>
      <c r="C197" s="154"/>
      <c r="D197" s="154"/>
      <c r="E197" s="154"/>
      <c r="F197" s="154"/>
      <c r="G197" s="154"/>
    </row>
    <row r="198" spans="1:7">
      <c r="E198" s="114"/>
    </row>
    <row r="199" spans="1:7">
      <c r="E199" s="114"/>
    </row>
    <row r="200" spans="1:7">
      <c r="E200" s="114"/>
    </row>
    <row r="201" spans="1:7">
      <c r="E201" s="114"/>
    </row>
    <row r="202" spans="1:7">
      <c r="E202" s="114"/>
    </row>
    <row r="203" spans="1:7">
      <c r="E203" s="114"/>
    </row>
    <row r="204" spans="1:7">
      <c r="E204" s="114"/>
    </row>
    <row r="205" spans="1:7">
      <c r="E205" s="114"/>
    </row>
    <row r="206" spans="1:7">
      <c r="E206" s="114"/>
    </row>
    <row r="207" spans="1:7">
      <c r="E207" s="114"/>
    </row>
    <row r="208" spans="1:7">
      <c r="E208" s="114"/>
    </row>
    <row r="209" spans="5:5">
      <c r="E209" s="114"/>
    </row>
    <row r="210" spans="5:5">
      <c r="E210" s="114"/>
    </row>
    <row r="211" spans="5:5">
      <c r="E211" s="114"/>
    </row>
    <row r="212" spans="5:5">
      <c r="E212" s="114"/>
    </row>
    <row r="213" spans="5:5">
      <c r="E213" s="114"/>
    </row>
    <row r="214" spans="5:5">
      <c r="E214" s="114"/>
    </row>
    <row r="215" spans="5:5">
      <c r="E215" s="114"/>
    </row>
    <row r="216" spans="5:5">
      <c r="E216" s="114"/>
    </row>
    <row r="217" spans="5:5">
      <c r="E217" s="114"/>
    </row>
    <row r="218" spans="5:5">
      <c r="E218" s="114"/>
    </row>
    <row r="219" spans="5:5">
      <c r="E219" s="114"/>
    </row>
    <row r="220" spans="5:5">
      <c r="E220" s="114"/>
    </row>
    <row r="221" spans="5:5">
      <c r="E221" s="114"/>
    </row>
    <row r="222" spans="5:5">
      <c r="E222" s="114"/>
    </row>
    <row r="223" spans="5:5">
      <c r="E223" s="114"/>
    </row>
    <row r="224" spans="5:5">
      <c r="E224" s="114"/>
    </row>
    <row r="225" spans="1:7">
      <c r="E225" s="114"/>
    </row>
    <row r="226" spans="1:7">
      <c r="E226" s="114"/>
    </row>
    <row r="227" spans="1:7">
      <c r="E227" s="114"/>
    </row>
    <row r="228" spans="1:7">
      <c r="E228" s="114"/>
    </row>
    <row r="229" spans="1:7">
      <c r="A229" s="155"/>
      <c r="B229" s="155"/>
    </row>
    <row r="230" spans="1:7">
      <c r="A230" s="154"/>
      <c r="B230" s="154"/>
      <c r="C230" s="157"/>
      <c r="D230" s="157"/>
      <c r="E230" s="158"/>
      <c r="F230" s="157"/>
      <c r="G230" s="159"/>
    </row>
    <row r="231" spans="1:7">
      <c r="A231" s="160"/>
      <c r="B231" s="160"/>
      <c r="C231" s="154"/>
      <c r="D231" s="154"/>
      <c r="E231" s="161"/>
      <c r="F231" s="154"/>
      <c r="G231" s="154"/>
    </row>
    <row r="232" spans="1:7">
      <c r="A232" s="154"/>
      <c r="B232" s="154"/>
      <c r="C232" s="154"/>
      <c r="D232" s="154"/>
      <c r="E232" s="161"/>
      <c r="F232" s="154"/>
      <c r="G232" s="154"/>
    </row>
    <row r="233" spans="1:7">
      <c r="A233" s="154"/>
      <c r="B233" s="154"/>
      <c r="C233" s="154"/>
      <c r="D233" s="154"/>
      <c r="E233" s="161"/>
      <c r="F233" s="154"/>
      <c r="G233" s="154"/>
    </row>
    <row r="234" spans="1:7">
      <c r="A234" s="154"/>
      <c r="B234" s="154"/>
      <c r="C234" s="154"/>
      <c r="D234" s="154"/>
      <c r="E234" s="161"/>
      <c r="F234" s="154"/>
      <c r="G234" s="154"/>
    </row>
    <row r="235" spans="1:7">
      <c r="A235" s="154"/>
      <c r="B235" s="154"/>
      <c r="C235" s="154"/>
      <c r="D235" s="154"/>
      <c r="E235" s="161"/>
      <c r="F235" s="154"/>
      <c r="G235" s="154"/>
    </row>
    <row r="236" spans="1:7">
      <c r="A236" s="154"/>
      <c r="B236" s="154"/>
      <c r="C236" s="154"/>
      <c r="D236" s="154"/>
      <c r="E236" s="161"/>
      <c r="F236" s="154"/>
      <c r="G236" s="154"/>
    </row>
    <row r="237" spans="1:7">
      <c r="A237" s="154"/>
      <c r="B237" s="154"/>
      <c r="C237" s="154"/>
      <c r="D237" s="154"/>
      <c r="E237" s="161"/>
      <c r="F237" s="154"/>
      <c r="G237" s="154"/>
    </row>
    <row r="238" spans="1:7">
      <c r="A238" s="154"/>
      <c r="B238" s="154"/>
      <c r="C238" s="154"/>
      <c r="D238" s="154"/>
      <c r="E238" s="161"/>
      <c r="F238" s="154"/>
      <c r="G238" s="154"/>
    </row>
    <row r="239" spans="1:7">
      <c r="A239" s="154"/>
      <c r="B239" s="154"/>
      <c r="C239" s="154"/>
      <c r="D239" s="154"/>
      <c r="E239" s="161"/>
      <c r="F239" s="154"/>
      <c r="G239" s="154"/>
    </row>
    <row r="240" spans="1:7">
      <c r="A240" s="154"/>
      <c r="B240" s="154"/>
      <c r="C240" s="154"/>
      <c r="D240" s="154"/>
      <c r="E240" s="161"/>
      <c r="F240" s="154"/>
      <c r="G240" s="154"/>
    </row>
    <row r="241" spans="1:7">
      <c r="A241" s="154"/>
      <c r="B241" s="154"/>
      <c r="C241" s="154"/>
      <c r="D241" s="154"/>
      <c r="E241" s="161"/>
      <c r="F241" s="154"/>
      <c r="G241" s="154"/>
    </row>
    <row r="242" spans="1:7">
      <c r="A242" s="154"/>
      <c r="B242" s="154"/>
      <c r="C242" s="154"/>
      <c r="D242" s="154"/>
      <c r="E242" s="161"/>
      <c r="F242" s="154"/>
      <c r="G242" s="154"/>
    </row>
    <row r="243" spans="1:7">
      <c r="A243" s="154"/>
      <c r="B243" s="154"/>
      <c r="C243" s="154"/>
      <c r="D243" s="154"/>
      <c r="E243" s="161"/>
      <c r="F243" s="154"/>
      <c r="G243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Z101"/>
  <sheetViews>
    <sheetView showGridLines="0" showZeros="0" view="pageBreakPreview" topLeftCell="A4" zoomScaleNormal="100" zoomScaleSheetLayoutView="100" workbookViewId="0">
      <selection activeCell="F8" sqref="F8:F29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41" t="s">
        <v>57</v>
      </c>
      <c r="B1" s="241"/>
      <c r="C1" s="241"/>
      <c r="D1" s="241"/>
      <c r="E1" s="241"/>
      <c r="F1" s="241"/>
      <c r="G1" s="241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42" t="s">
        <v>5</v>
      </c>
      <c r="B3" s="243"/>
      <c r="C3" s="119" t="s">
        <v>348</v>
      </c>
      <c r="D3" s="120"/>
      <c r="E3" s="121"/>
      <c r="F3" s="122">
        <f>[3]Rekapitulace!H1</f>
        <v>0</v>
      </c>
      <c r="G3" s="123"/>
    </row>
    <row r="4" spans="1:104" ht="13.5" thickBot="1">
      <c r="A4" s="244" t="s">
        <v>1</v>
      </c>
      <c r="B4" s="245"/>
      <c r="C4" s="124" t="s">
        <v>347</v>
      </c>
      <c r="D4" s="125"/>
      <c r="E4" s="246"/>
      <c r="F4" s="246"/>
      <c r="G4" s="247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567</v>
      </c>
      <c r="C7" s="136" t="s">
        <v>566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565</v>
      </c>
      <c r="C8" s="144" t="s">
        <v>564</v>
      </c>
      <c r="D8" s="145" t="s">
        <v>77</v>
      </c>
      <c r="E8" s="146">
        <v>1</v>
      </c>
      <c r="F8" s="146"/>
      <c r="G8" s="147">
        <f t="shared" ref="G8:G24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2</v>
      </c>
      <c r="BA8" s="114">
        <f t="shared" ref="BA8:BA24" si="1">IF(AZ8=1,G8,0)</f>
        <v>0</v>
      </c>
      <c r="BB8" s="114">
        <f t="shared" ref="BB8:BB24" si="2">IF(AZ8=2,G8,0)</f>
        <v>0</v>
      </c>
      <c r="BC8" s="114">
        <f t="shared" ref="BC8:BC24" si="3">IF(AZ8=3,G8,0)</f>
        <v>0</v>
      </c>
      <c r="BD8" s="114">
        <f t="shared" ref="BD8:BD24" si="4">IF(AZ8=4,G8,0)</f>
        <v>0</v>
      </c>
      <c r="BE8" s="114">
        <f t="shared" ref="BE8:BE24" si="5">IF(AZ8=5,G8,0)</f>
        <v>0</v>
      </c>
      <c r="CZ8" s="114">
        <v>0</v>
      </c>
    </row>
    <row r="9" spans="1:104">
      <c r="A9" s="142">
        <v>2</v>
      </c>
      <c r="B9" s="143" t="s">
        <v>563</v>
      </c>
      <c r="C9" s="144" t="s">
        <v>562</v>
      </c>
      <c r="D9" s="145" t="s">
        <v>77</v>
      </c>
      <c r="E9" s="146">
        <v>2</v>
      </c>
      <c r="F9" s="146"/>
      <c r="G9" s="147">
        <f t="shared" si="0"/>
        <v>0</v>
      </c>
      <c r="O9" s="141">
        <v>2</v>
      </c>
      <c r="AA9" s="114">
        <v>12</v>
      </c>
      <c r="AB9" s="114">
        <v>1</v>
      </c>
      <c r="AC9" s="114">
        <v>2</v>
      </c>
      <c r="AZ9" s="114">
        <v>2</v>
      </c>
      <c r="BA9" s="114">
        <f t="shared" si="1"/>
        <v>0</v>
      </c>
      <c r="BB9" s="114">
        <f t="shared" si="2"/>
        <v>0</v>
      </c>
      <c r="BC9" s="114">
        <f t="shared" si="3"/>
        <v>0</v>
      </c>
      <c r="BD9" s="114">
        <f t="shared" si="4"/>
        <v>0</v>
      </c>
      <c r="BE9" s="114">
        <f t="shared" si="5"/>
        <v>0</v>
      </c>
      <c r="CZ9" s="114">
        <v>0</v>
      </c>
    </row>
    <row r="10" spans="1:104">
      <c r="A10" s="142">
        <v>3</v>
      </c>
      <c r="B10" s="143" t="s">
        <v>561</v>
      </c>
      <c r="C10" s="144" t="s">
        <v>560</v>
      </c>
      <c r="D10" s="145" t="s">
        <v>111</v>
      </c>
      <c r="E10" s="146">
        <v>1</v>
      </c>
      <c r="F10" s="146"/>
      <c r="G10" s="147">
        <f t="shared" si="0"/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2</v>
      </c>
      <c r="BA10" s="114">
        <f t="shared" si="1"/>
        <v>0</v>
      </c>
      <c r="BB10" s="114">
        <f t="shared" si="2"/>
        <v>0</v>
      </c>
      <c r="BC10" s="114">
        <f t="shared" si="3"/>
        <v>0</v>
      </c>
      <c r="BD10" s="114">
        <f t="shared" si="4"/>
        <v>0</v>
      </c>
      <c r="BE10" s="114">
        <f t="shared" si="5"/>
        <v>0</v>
      </c>
      <c r="CZ10" s="114">
        <v>7.0400000000000003E-3</v>
      </c>
    </row>
    <row r="11" spans="1:104">
      <c r="A11" s="142">
        <v>4</v>
      </c>
      <c r="B11" s="143" t="s">
        <v>559</v>
      </c>
      <c r="C11" s="144" t="s">
        <v>558</v>
      </c>
      <c r="D11" s="145" t="s">
        <v>111</v>
      </c>
      <c r="E11" s="146">
        <v>1</v>
      </c>
      <c r="F11" s="146"/>
      <c r="G11" s="147">
        <f t="shared" si="0"/>
        <v>0</v>
      </c>
      <c r="O11" s="141">
        <v>2</v>
      </c>
      <c r="AA11" s="114">
        <v>12</v>
      </c>
      <c r="AB11" s="114">
        <v>0</v>
      </c>
      <c r="AC11" s="114">
        <v>4</v>
      </c>
      <c r="AZ11" s="114">
        <v>2</v>
      </c>
      <c r="BA11" s="114">
        <f t="shared" si="1"/>
        <v>0</v>
      </c>
      <c r="BB11" s="114">
        <f t="shared" si="2"/>
        <v>0</v>
      </c>
      <c r="BC11" s="114">
        <f t="shared" si="3"/>
        <v>0</v>
      </c>
      <c r="BD11" s="114">
        <f t="shared" si="4"/>
        <v>0</v>
      </c>
      <c r="BE11" s="114">
        <f t="shared" si="5"/>
        <v>0</v>
      </c>
      <c r="CZ11" s="114">
        <v>5.9999999999999995E-4</v>
      </c>
    </row>
    <row r="12" spans="1:104">
      <c r="A12" s="142">
        <v>5</v>
      </c>
      <c r="B12" s="143" t="s">
        <v>557</v>
      </c>
      <c r="C12" s="144" t="s">
        <v>556</v>
      </c>
      <c r="D12" s="145" t="s">
        <v>111</v>
      </c>
      <c r="E12" s="146">
        <v>1</v>
      </c>
      <c r="F12" s="146"/>
      <c r="G12" s="147">
        <f t="shared" si="0"/>
        <v>0</v>
      </c>
      <c r="O12" s="141">
        <v>2</v>
      </c>
      <c r="AA12" s="114">
        <v>12</v>
      </c>
      <c r="AB12" s="114">
        <v>0</v>
      </c>
      <c r="AC12" s="114">
        <v>5</v>
      </c>
      <c r="AZ12" s="114">
        <v>2</v>
      </c>
      <c r="BA12" s="114">
        <f t="shared" si="1"/>
        <v>0</v>
      </c>
      <c r="BB12" s="114">
        <f t="shared" si="2"/>
        <v>0</v>
      </c>
      <c r="BC12" s="114">
        <f t="shared" si="3"/>
        <v>0</v>
      </c>
      <c r="BD12" s="114">
        <f t="shared" si="4"/>
        <v>0</v>
      </c>
      <c r="BE12" s="114">
        <f t="shared" si="5"/>
        <v>0</v>
      </c>
      <c r="CZ12" s="114">
        <v>2.97E-3</v>
      </c>
    </row>
    <row r="13" spans="1:104">
      <c r="A13" s="142">
        <v>6</v>
      </c>
      <c r="B13" s="143" t="s">
        <v>555</v>
      </c>
      <c r="C13" s="144" t="s">
        <v>554</v>
      </c>
      <c r="D13" s="145" t="s">
        <v>77</v>
      </c>
      <c r="E13" s="146">
        <v>2</v>
      </c>
      <c r="F13" s="146"/>
      <c r="G13" s="147">
        <f t="shared" si="0"/>
        <v>0</v>
      </c>
      <c r="O13" s="141">
        <v>2</v>
      </c>
      <c r="AA13" s="114">
        <v>12</v>
      </c>
      <c r="AB13" s="114">
        <v>0</v>
      </c>
      <c r="AC13" s="114">
        <v>6</v>
      </c>
      <c r="AZ13" s="114">
        <v>2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>
      <c r="A14" s="142">
        <v>7</v>
      </c>
      <c r="B14" s="143" t="s">
        <v>553</v>
      </c>
      <c r="C14" s="144" t="s">
        <v>552</v>
      </c>
      <c r="D14" s="145" t="s">
        <v>111</v>
      </c>
      <c r="E14" s="146">
        <v>1</v>
      </c>
      <c r="F14" s="146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7</v>
      </c>
      <c r="AZ14" s="114">
        <v>2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3.2200000000000002E-3</v>
      </c>
    </row>
    <row r="15" spans="1:104">
      <c r="A15" s="142">
        <v>8</v>
      </c>
      <c r="B15" s="143" t="s">
        <v>551</v>
      </c>
      <c r="C15" s="144" t="s">
        <v>550</v>
      </c>
      <c r="D15" s="145" t="s">
        <v>68</v>
      </c>
      <c r="E15" s="146">
        <v>1</v>
      </c>
      <c r="F15" s="146"/>
      <c r="G15" s="147">
        <f t="shared" si="0"/>
        <v>0</v>
      </c>
      <c r="O15" s="141">
        <v>2</v>
      </c>
      <c r="AA15" s="114">
        <v>12</v>
      </c>
      <c r="AB15" s="114">
        <v>1</v>
      </c>
      <c r="AC15" s="114">
        <v>8</v>
      </c>
      <c r="AZ15" s="114">
        <v>2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42">
        <v>9</v>
      </c>
      <c r="B16" s="143" t="s">
        <v>549</v>
      </c>
      <c r="C16" s="144" t="s">
        <v>548</v>
      </c>
      <c r="D16" s="145" t="s">
        <v>68</v>
      </c>
      <c r="E16" s="146">
        <v>2</v>
      </c>
      <c r="F16" s="146"/>
      <c r="G16" s="147">
        <f t="shared" si="0"/>
        <v>0</v>
      </c>
      <c r="O16" s="141">
        <v>2</v>
      </c>
      <c r="AA16" s="114">
        <v>12</v>
      </c>
      <c r="AB16" s="114">
        <v>1</v>
      </c>
      <c r="AC16" s="114">
        <v>9</v>
      </c>
      <c r="AZ16" s="114">
        <v>2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42">
        <v>10</v>
      </c>
      <c r="B17" s="143" t="s">
        <v>547</v>
      </c>
      <c r="C17" s="144" t="s">
        <v>546</v>
      </c>
      <c r="D17" s="145" t="s">
        <v>68</v>
      </c>
      <c r="E17" s="146">
        <v>3</v>
      </c>
      <c r="F17" s="146"/>
      <c r="G17" s="147">
        <f t="shared" si="0"/>
        <v>0</v>
      </c>
      <c r="O17" s="141">
        <v>2</v>
      </c>
      <c r="AA17" s="114">
        <v>12</v>
      </c>
      <c r="AB17" s="114">
        <v>1</v>
      </c>
      <c r="AC17" s="114">
        <v>10</v>
      </c>
      <c r="AZ17" s="114">
        <v>2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42">
        <v>11</v>
      </c>
      <c r="B18" s="143" t="s">
        <v>545</v>
      </c>
      <c r="C18" s="144" t="s">
        <v>544</v>
      </c>
      <c r="D18" s="145" t="s">
        <v>106</v>
      </c>
      <c r="E18" s="146">
        <v>9</v>
      </c>
      <c r="F18" s="146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11</v>
      </c>
      <c r="AZ18" s="114">
        <v>2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5.9699999999999996E-3</v>
      </c>
    </row>
    <row r="19" spans="1:104">
      <c r="A19" s="142">
        <v>12</v>
      </c>
      <c r="B19" s="143" t="s">
        <v>543</v>
      </c>
      <c r="C19" s="144" t="s">
        <v>542</v>
      </c>
      <c r="D19" s="145" t="s">
        <v>106</v>
      </c>
      <c r="E19" s="146">
        <v>1</v>
      </c>
      <c r="F19" s="146"/>
      <c r="G19" s="147">
        <f t="shared" si="0"/>
        <v>0</v>
      </c>
      <c r="O19" s="141">
        <v>2</v>
      </c>
      <c r="AA19" s="114">
        <v>12</v>
      </c>
      <c r="AB19" s="114">
        <v>0</v>
      </c>
      <c r="AC19" s="114">
        <v>12</v>
      </c>
      <c r="AZ19" s="114">
        <v>2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4.0000000000000001E-3</v>
      </c>
    </row>
    <row r="20" spans="1:104">
      <c r="A20" s="142">
        <v>13</v>
      </c>
      <c r="B20" s="143" t="s">
        <v>541</v>
      </c>
      <c r="C20" s="144" t="s">
        <v>540</v>
      </c>
      <c r="D20" s="145" t="s">
        <v>106</v>
      </c>
      <c r="E20" s="146">
        <v>13</v>
      </c>
      <c r="F20" s="146"/>
      <c r="G20" s="147">
        <f t="shared" si="0"/>
        <v>0</v>
      </c>
      <c r="O20" s="141">
        <v>2</v>
      </c>
      <c r="AA20" s="114">
        <v>12</v>
      </c>
      <c r="AB20" s="114">
        <v>1</v>
      </c>
      <c r="AC20" s="114">
        <v>13</v>
      </c>
      <c r="AZ20" s="114">
        <v>2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0</v>
      </c>
    </row>
    <row r="21" spans="1:104">
      <c r="A21" s="142">
        <v>14</v>
      </c>
      <c r="B21" s="143" t="s">
        <v>539</v>
      </c>
      <c r="C21" s="144" t="s">
        <v>538</v>
      </c>
      <c r="D21" s="145" t="s">
        <v>106</v>
      </c>
      <c r="E21" s="146">
        <v>17</v>
      </c>
      <c r="F21" s="146"/>
      <c r="G21" s="147">
        <f t="shared" si="0"/>
        <v>0</v>
      </c>
      <c r="O21" s="141">
        <v>2</v>
      </c>
      <c r="AA21" s="114">
        <v>12</v>
      </c>
      <c r="AB21" s="114">
        <v>1</v>
      </c>
      <c r="AC21" s="114">
        <v>14</v>
      </c>
      <c r="AZ21" s="114">
        <v>2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0</v>
      </c>
    </row>
    <row r="22" spans="1:104">
      <c r="A22" s="142">
        <v>15</v>
      </c>
      <c r="B22" s="143" t="s">
        <v>537</v>
      </c>
      <c r="C22" s="144" t="s">
        <v>536</v>
      </c>
      <c r="D22" s="145" t="s">
        <v>106</v>
      </c>
      <c r="E22" s="146">
        <v>10</v>
      </c>
      <c r="F22" s="146"/>
      <c r="G22" s="147">
        <f t="shared" si="0"/>
        <v>0</v>
      </c>
      <c r="O22" s="141">
        <v>2</v>
      </c>
      <c r="AA22" s="114">
        <v>12</v>
      </c>
      <c r="AB22" s="114">
        <v>0</v>
      </c>
      <c r="AC22" s="114">
        <v>15</v>
      </c>
      <c r="AZ22" s="114">
        <v>2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1.8000000000000001E-4</v>
      </c>
    </row>
    <row r="23" spans="1:104">
      <c r="A23" s="142">
        <v>16</v>
      </c>
      <c r="B23" s="143" t="s">
        <v>535</v>
      </c>
      <c r="C23" s="144" t="s">
        <v>534</v>
      </c>
      <c r="D23" s="145" t="s">
        <v>106</v>
      </c>
      <c r="E23" s="146">
        <v>10</v>
      </c>
      <c r="F23" s="146"/>
      <c r="G23" s="147">
        <f t="shared" si="0"/>
        <v>0</v>
      </c>
      <c r="O23" s="141">
        <v>2</v>
      </c>
      <c r="AA23" s="114">
        <v>12</v>
      </c>
      <c r="AB23" s="114">
        <v>0</v>
      </c>
      <c r="AC23" s="114">
        <v>16</v>
      </c>
      <c r="AZ23" s="114">
        <v>2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1.0000000000000001E-5</v>
      </c>
    </row>
    <row r="24" spans="1:104">
      <c r="A24" s="142">
        <v>17</v>
      </c>
      <c r="B24" s="143" t="s">
        <v>533</v>
      </c>
      <c r="C24" s="144" t="s">
        <v>532</v>
      </c>
      <c r="D24" s="145" t="s">
        <v>54</v>
      </c>
      <c r="E24" s="146">
        <v>246.15</v>
      </c>
      <c r="F24" s="146"/>
      <c r="G24" s="147">
        <f t="shared" si="0"/>
        <v>0</v>
      </c>
      <c r="O24" s="141">
        <v>2</v>
      </c>
      <c r="AA24" s="114">
        <v>12</v>
      </c>
      <c r="AB24" s="114">
        <v>0</v>
      </c>
      <c r="AC24" s="114">
        <v>17</v>
      </c>
      <c r="AZ24" s="114">
        <v>2</v>
      </c>
      <c r="BA24" s="114">
        <f t="shared" si="1"/>
        <v>0</v>
      </c>
      <c r="BB24" s="114">
        <f t="shared" si="2"/>
        <v>0</v>
      </c>
      <c r="BC24" s="114">
        <f t="shared" si="3"/>
        <v>0</v>
      </c>
      <c r="BD24" s="114">
        <f t="shared" si="4"/>
        <v>0</v>
      </c>
      <c r="BE24" s="114">
        <f t="shared" si="5"/>
        <v>0</v>
      </c>
      <c r="CZ24" s="114">
        <v>0</v>
      </c>
    </row>
    <row r="25" spans="1:104">
      <c r="A25" s="148"/>
      <c r="B25" s="149" t="s">
        <v>69</v>
      </c>
      <c r="C25" s="150" t="str">
        <f>CONCATENATE(B7," ",C7)</f>
        <v>722 Vnitřní vodovod</v>
      </c>
      <c r="D25" s="148"/>
      <c r="E25" s="151"/>
      <c r="F25" s="151"/>
      <c r="G25" s="152">
        <f>SUM(G7:G24)</f>
        <v>0</v>
      </c>
      <c r="O25" s="141">
        <v>4</v>
      </c>
      <c r="BA25" s="153">
        <f>SUM(BA7:BA24)</f>
        <v>0</v>
      </c>
      <c r="BB25" s="153">
        <f>SUM(BB7:BB24)</f>
        <v>0</v>
      </c>
      <c r="BC25" s="153">
        <f>SUM(BC7:BC24)</f>
        <v>0</v>
      </c>
      <c r="BD25" s="153">
        <f>SUM(BD7:BD24)</f>
        <v>0</v>
      </c>
      <c r="BE25" s="153">
        <f>SUM(BE7:BE24)</f>
        <v>0</v>
      </c>
    </row>
    <row r="26" spans="1:104">
      <c r="A26" s="134" t="s">
        <v>65</v>
      </c>
      <c r="B26" s="135" t="s">
        <v>531</v>
      </c>
      <c r="C26" s="136" t="s">
        <v>530</v>
      </c>
      <c r="D26" s="137"/>
      <c r="E26" s="138"/>
      <c r="F26" s="138"/>
      <c r="G26" s="139"/>
      <c r="H26" s="140"/>
      <c r="I26" s="140"/>
      <c r="O26" s="141">
        <v>1</v>
      </c>
    </row>
    <row r="27" spans="1:104">
      <c r="A27" s="142">
        <v>18</v>
      </c>
      <c r="B27" s="143" t="s">
        <v>529</v>
      </c>
      <c r="C27" s="144" t="s">
        <v>528</v>
      </c>
      <c r="D27" s="145" t="s">
        <v>77</v>
      </c>
      <c r="E27" s="146">
        <v>1</v>
      </c>
      <c r="F27" s="146"/>
      <c r="G27" s="147">
        <f>E27*F27</f>
        <v>0</v>
      </c>
      <c r="O27" s="141">
        <v>2</v>
      </c>
      <c r="AA27" s="114">
        <v>12</v>
      </c>
      <c r="AB27" s="114">
        <v>0</v>
      </c>
      <c r="AC27" s="114">
        <v>18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>
      <c r="A28" s="148"/>
      <c r="B28" s="149" t="s">
        <v>69</v>
      </c>
      <c r="C28" s="150" t="str">
        <f>CONCATENATE(B26," ",C26)</f>
        <v>727 Zednické výpomoce</v>
      </c>
      <c r="D28" s="148"/>
      <c r="E28" s="151"/>
      <c r="F28" s="151"/>
      <c r="G28" s="152">
        <f>SUM(G26:G27)</f>
        <v>0</v>
      </c>
      <c r="O28" s="141">
        <v>4</v>
      </c>
      <c r="BA28" s="153">
        <f>SUM(BA26:BA27)</f>
        <v>0</v>
      </c>
      <c r="BB28" s="153">
        <f>SUM(BB26:BB27)</f>
        <v>0</v>
      </c>
      <c r="BC28" s="153">
        <f>SUM(BC26:BC27)</f>
        <v>0</v>
      </c>
      <c r="BD28" s="153">
        <f>SUM(BD26:BD27)</f>
        <v>0</v>
      </c>
      <c r="BE28" s="153">
        <f>SUM(BE26:BE27)</f>
        <v>0</v>
      </c>
    </row>
    <row r="29" spans="1:104" ht="15">
      <c r="A29" s="225"/>
      <c r="B29" s="225"/>
      <c r="C29" s="225"/>
      <c r="D29" s="225"/>
      <c r="E29" s="225"/>
      <c r="F29" s="225"/>
      <c r="G29" s="225"/>
    </row>
    <row r="30" spans="1:104" ht="15">
      <c r="A30" s="224"/>
      <c r="B30" s="224">
        <v>720</v>
      </c>
      <c r="C30" s="224" t="s">
        <v>527</v>
      </c>
      <c r="D30" s="224"/>
      <c r="E30" s="224"/>
      <c r="F30" s="224"/>
      <c r="G30" s="223">
        <f>G28+G25</f>
        <v>0</v>
      </c>
    </row>
    <row r="31" spans="1:104">
      <c r="E31" s="114"/>
    </row>
    <row r="32" spans="1:104">
      <c r="E32" s="114"/>
    </row>
    <row r="33" spans="5:5">
      <c r="E33" s="114"/>
    </row>
    <row r="34" spans="5:5">
      <c r="E34" s="114"/>
    </row>
    <row r="35" spans="5:5">
      <c r="E35" s="114"/>
    </row>
    <row r="36" spans="5:5">
      <c r="E36" s="114"/>
    </row>
    <row r="37" spans="5:5">
      <c r="E37" s="114"/>
    </row>
    <row r="38" spans="5:5">
      <c r="E38" s="114"/>
    </row>
    <row r="39" spans="5:5">
      <c r="E39" s="114"/>
    </row>
    <row r="40" spans="5:5">
      <c r="E40" s="114"/>
    </row>
    <row r="41" spans="5:5">
      <c r="E41" s="114"/>
    </row>
    <row r="42" spans="5:5">
      <c r="E42" s="114"/>
    </row>
    <row r="43" spans="5:5">
      <c r="E43" s="114"/>
    </row>
    <row r="44" spans="5:5">
      <c r="E44" s="114"/>
    </row>
    <row r="45" spans="5:5">
      <c r="E45" s="114"/>
    </row>
    <row r="46" spans="5:5">
      <c r="E46" s="114"/>
    </row>
    <row r="47" spans="5:5">
      <c r="E47" s="114"/>
    </row>
    <row r="48" spans="5:5">
      <c r="E48" s="114"/>
    </row>
    <row r="49" spans="1:7">
      <c r="E49" s="114"/>
    </row>
    <row r="50" spans="1:7">
      <c r="E50" s="114"/>
    </row>
    <row r="51" spans="1:7">
      <c r="E51" s="114"/>
    </row>
    <row r="52" spans="1:7">
      <c r="A52" s="154"/>
      <c r="B52" s="154"/>
      <c r="C52" s="154"/>
      <c r="D52" s="154"/>
      <c r="E52" s="154"/>
      <c r="F52" s="154"/>
      <c r="G52" s="154"/>
    </row>
    <row r="53" spans="1:7">
      <c r="A53" s="154"/>
      <c r="B53" s="154"/>
      <c r="C53" s="154"/>
      <c r="D53" s="154"/>
      <c r="E53" s="154"/>
      <c r="F53" s="154"/>
      <c r="G53" s="154"/>
    </row>
    <row r="54" spans="1:7">
      <c r="A54" s="154"/>
      <c r="B54" s="154"/>
      <c r="C54" s="154"/>
      <c r="D54" s="154"/>
      <c r="E54" s="154"/>
      <c r="F54" s="154"/>
      <c r="G54" s="154"/>
    </row>
    <row r="55" spans="1:7">
      <c r="A55" s="154"/>
      <c r="B55" s="154"/>
      <c r="C55" s="154"/>
      <c r="D55" s="154"/>
      <c r="E55" s="154"/>
      <c r="F55" s="154"/>
      <c r="G55" s="154"/>
    </row>
    <row r="56" spans="1:7">
      <c r="E56" s="114"/>
    </row>
    <row r="57" spans="1:7">
      <c r="E57" s="114"/>
    </row>
    <row r="58" spans="1:7">
      <c r="E58" s="114"/>
    </row>
    <row r="59" spans="1:7">
      <c r="E59" s="114"/>
    </row>
    <row r="60" spans="1:7">
      <c r="E60" s="114"/>
    </row>
    <row r="61" spans="1:7">
      <c r="E61" s="114"/>
    </row>
    <row r="62" spans="1:7">
      <c r="E62" s="114"/>
    </row>
    <row r="63" spans="1:7">
      <c r="E63" s="114"/>
    </row>
    <row r="64" spans="1:7">
      <c r="E64" s="114"/>
    </row>
    <row r="65" spans="5:5">
      <c r="E65" s="114"/>
    </row>
    <row r="66" spans="5:5">
      <c r="E66" s="114"/>
    </row>
    <row r="67" spans="5:5">
      <c r="E67" s="114"/>
    </row>
    <row r="68" spans="5:5">
      <c r="E68" s="114"/>
    </row>
    <row r="69" spans="5:5">
      <c r="E69" s="114"/>
    </row>
    <row r="70" spans="5:5">
      <c r="E70" s="114"/>
    </row>
    <row r="71" spans="5:5">
      <c r="E71" s="114"/>
    </row>
    <row r="72" spans="5:5">
      <c r="E72" s="114"/>
    </row>
    <row r="73" spans="5:5">
      <c r="E73" s="114"/>
    </row>
    <row r="74" spans="5:5">
      <c r="E74" s="114"/>
    </row>
    <row r="75" spans="5:5">
      <c r="E75" s="114"/>
    </row>
    <row r="76" spans="5:5">
      <c r="E76" s="114"/>
    </row>
    <row r="77" spans="5:5">
      <c r="E77" s="114"/>
    </row>
    <row r="78" spans="5:5">
      <c r="E78" s="114"/>
    </row>
    <row r="79" spans="5:5">
      <c r="E79" s="114"/>
    </row>
    <row r="80" spans="5:5">
      <c r="E80" s="114"/>
    </row>
    <row r="81" spans="1:7">
      <c r="E81" s="114"/>
    </row>
    <row r="82" spans="1:7">
      <c r="E82" s="114"/>
    </row>
    <row r="83" spans="1:7">
      <c r="E83" s="114"/>
    </row>
    <row r="84" spans="1:7">
      <c r="E84" s="114"/>
    </row>
    <row r="85" spans="1:7">
      <c r="E85" s="114"/>
    </row>
    <row r="86" spans="1:7">
      <c r="E86" s="114"/>
    </row>
    <row r="87" spans="1:7">
      <c r="A87" s="155"/>
      <c r="B87" s="155"/>
    </row>
    <row r="88" spans="1:7">
      <c r="A88" s="154"/>
      <c r="B88" s="154"/>
      <c r="C88" s="157"/>
      <c r="D88" s="157"/>
      <c r="E88" s="158"/>
      <c r="F88" s="157"/>
      <c r="G88" s="159"/>
    </row>
    <row r="89" spans="1:7">
      <c r="A89" s="160"/>
      <c r="B89" s="160"/>
      <c r="C89" s="154"/>
      <c r="D89" s="154"/>
      <c r="E89" s="161"/>
      <c r="F89" s="154"/>
      <c r="G89" s="154"/>
    </row>
    <row r="90" spans="1:7">
      <c r="A90" s="154"/>
      <c r="B90" s="154"/>
      <c r="C90" s="154"/>
      <c r="D90" s="154"/>
      <c r="E90" s="161"/>
      <c r="F90" s="154"/>
      <c r="G90" s="154"/>
    </row>
    <row r="91" spans="1:7">
      <c r="A91" s="154"/>
      <c r="B91" s="154"/>
      <c r="C91" s="154"/>
      <c r="D91" s="154"/>
      <c r="E91" s="161"/>
      <c r="F91" s="154"/>
      <c r="G91" s="154"/>
    </row>
    <row r="92" spans="1:7">
      <c r="A92" s="154"/>
      <c r="B92" s="154"/>
      <c r="C92" s="154"/>
      <c r="D92" s="154"/>
      <c r="E92" s="161"/>
      <c r="F92" s="154"/>
      <c r="G92" s="154"/>
    </row>
    <row r="93" spans="1:7">
      <c r="A93" s="154"/>
      <c r="B93" s="154"/>
      <c r="C93" s="154"/>
      <c r="D93" s="154"/>
      <c r="E93" s="161"/>
      <c r="F93" s="154"/>
      <c r="G93" s="154"/>
    </row>
    <row r="94" spans="1:7">
      <c r="A94" s="154"/>
      <c r="B94" s="154"/>
      <c r="C94" s="154"/>
      <c r="D94" s="154"/>
      <c r="E94" s="161"/>
      <c r="F94" s="154"/>
      <c r="G94" s="154"/>
    </row>
    <row r="95" spans="1:7">
      <c r="A95" s="154"/>
      <c r="B95" s="154"/>
      <c r="C95" s="154"/>
      <c r="D95" s="154"/>
      <c r="E95" s="161"/>
      <c r="F95" s="154"/>
      <c r="G95" s="154"/>
    </row>
    <row r="96" spans="1:7">
      <c r="A96" s="154"/>
      <c r="B96" s="154"/>
      <c r="C96" s="154"/>
      <c r="D96" s="154"/>
      <c r="E96" s="161"/>
      <c r="F96" s="154"/>
      <c r="G96" s="154"/>
    </row>
    <row r="97" spans="1:7">
      <c r="A97" s="154"/>
      <c r="B97" s="154"/>
      <c r="C97" s="154"/>
      <c r="D97" s="154"/>
      <c r="E97" s="161"/>
      <c r="F97" s="154"/>
      <c r="G97" s="154"/>
    </row>
    <row r="98" spans="1:7">
      <c r="A98" s="154"/>
      <c r="B98" s="154"/>
      <c r="C98" s="154"/>
      <c r="D98" s="154"/>
      <c r="E98" s="161"/>
      <c r="F98" s="154"/>
      <c r="G98" s="154"/>
    </row>
    <row r="99" spans="1:7">
      <c r="A99" s="154"/>
      <c r="B99" s="154"/>
      <c r="C99" s="154"/>
      <c r="D99" s="154"/>
      <c r="E99" s="161"/>
      <c r="F99" s="154"/>
      <c r="G99" s="154"/>
    </row>
    <row r="100" spans="1:7">
      <c r="A100" s="154"/>
      <c r="B100" s="154"/>
      <c r="C100" s="154"/>
      <c r="D100" s="154"/>
      <c r="E100" s="161"/>
      <c r="F100" s="154"/>
      <c r="G100" s="154"/>
    </row>
    <row r="101" spans="1:7">
      <c r="A101" s="154"/>
      <c r="B101" s="154"/>
      <c r="C101" s="154"/>
      <c r="D101" s="154"/>
      <c r="E101" s="161"/>
      <c r="F101" s="154"/>
      <c r="G101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Z124"/>
  <sheetViews>
    <sheetView showGridLines="0" showZeros="0" zoomScaleNormal="100" workbookViewId="0">
      <selection activeCell="F9" sqref="F9:F53"/>
    </sheetView>
  </sheetViews>
  <sheetFormatPr defaultRowHeight="12.75"/>
  <cols>
    <col min="1" max="1" width="3.85546875" style="114" customWidth="1"/>
    <col min="2" max="2" width="10" style="114" customWidth="1"/>
    <col min="3" max="3" width="48.285156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41" t="s">
        <v>57</v>
      </c>
      <c r="B1" s="241"/>
      <c r="C1" s="241"/>
      <c r="D1" s="241"/>
      <c r="E1" s="241"/>
      <c r="F1" s="241"/>
      <c r="G1" s="241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42" t="s">
        <v>5</v>
      </c>
      <c r="B3" s="243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44" t="s">
        <v>1</v>
      </c>
      <c r="B4" s="245"/>
      <c r="C4" s="124" t="s">
        <v>347</v>
      </c>
      <c r="D4" s="125"/>
      <c r="E4" s="246"/>
      <c r="F4" s="246"/>
      <c r="G4" s="247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229</v>
      </c>
      <c r="C7" s="136" t="s">
        <v>230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78"/>
      <c r="B8" s="143"/>
      <c r="C8" s="181" t="s">
        <v>412</v>
      </c>
      <c r="D8" s="180"/>
      <c r="E8" s="180"/>
      <c r="F8" s="177"/>
      <c r="G8" s="147"/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71">
        <v>1</v>
      </c>
      <c r="B9" s="170" t="s">
        <v>231</v>
      </c>
      <c r="C9" s="179" t="s">
        <v>411</v>
      </c>
      <c r="D9" s="180" t="s">
        <v>77</v>
      </c>
      <c r="E9" s="180">
        <v>1</v>
      </c>
      <c r="F9" s="172"/>
      <c r="G9" s="169">
        <f t="shared" ref="G9:G51" si="0"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171"/>
      <c r="B10" s="174"/>
      <c r="C10" s="181" t="s">
        <v>415</v>
      </c>
      <c r="D10" s="180" t="s">
        <v>77</v>
      </c>
      <c r="E10" s="180"/>
      <c r="F10" s="172"/>
      <c r="G10" s="169"/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71">
        <v>2</v>
      </c>
      <c r="B11" s="174" t="s">
        <v>410</v>
      </c>
      <c r="C11" s="181" t="s">
        <v>414</v>
      </c>
      <c r="D11" s="180" t="s">
        <v>77</v>
      </c>
      <c r="E11" s="180">
        <v>1</v>
      </c>
      <c r="F11" s="172"/>
      <c r="G11" s="169">
        <f>E11*F11</f>
        <v>0</v>
      </c>
      <c r="O11" s="141"/>
      <c r="BA11" s="153"/>
      <c r="BB11" s="153"/>
      <c r="BC11" s="153"/>
      <c r="BD11" s="153"/>
      <c r="BE11" s="153"/>
    </row>
    <row r="12" spans="1:104">
      <c r="A12" s="171"/>
      <c r="B12" s="174"/>
      <c r="C12" s="181" t="s">
        <v>417</v>
      </c>
      <c r="D12" s="180"/>
      <c r="E12" s="180"/>
      <c r="F12" s="172"/>
      <c r="G12" s="169">
        <f t="shared" ref="G12:G15" si="1">E12*F12</f>
        <v>0</v>
      </c>
      <c r="O12" s="141"/>
      <c r="BA12" s="153"/>
      <c r="BB12" s="153"/>
      <c r="BC12" s="153"/>
      <c r="BD12" s="153"/>
      <c r="BE12" s="153"/>
    </row>
    <row r="13" spans="1:104">
      <c r="A13" s="171">
        <v>3</v>
      </c>
      <c r="B13" s="174" t="s">
        <v>409</v>
      </c>
      <c r="C13" s="181" t="s">
        <v>416</v>
      </c>
      <c r="D13" s="180" t="s">
        <v>77</v>
      </c>
      <c r="E13" s="180">
        <v>1</v>
      </c>
      <c r="F13" s="172"/>
      <c r="G13" s="169">
        <f t="shared" si="1"/>
        <v>0</v>
      </c>
      <c r="O13" s="141"/>
      <c r="BA13" s="153"/>
      <c r="BB13" s="153"/>
      <c r="BC13" s="153"/>
      <c r="BD13" s="153"/>
      <c r="BE13" s="153"/>
    </row>
    <row r="14" spans="1:104">
      <c r="A14" s="171">
        <v>4</v>
      </c>
      <c r="B14" s="170" t="s">
        <v>408</v>
      </c>
      <c r="C14" s="182" t="s">
        <v>407</v>
      </c>
      <c r="D14" s="180" t="s">
        <v>77</v>
      </c>
      <c r="E14" s="180">
        <v>1</v>
      </c>
      <c r="F14" s="176"/>
      <c r="G14" s="169">
        <f t="shared" si="1"/>
        <v>0</v>
      </c>
      <c r="H14" s="140"/>
      <c r="I14" s="140"/>
      <c r="O14" s="141">
        <v>1</v>
      </c>
    </row>
    <row r="15" spans="1:104" ht="22.5">
      <c r="A15" s="171">
        <v>5</v>
      </c>
      <c r="B15" s="170" t="s">
        <v>406</v>
      </c>
      <c r="C15" s="182" t="s">
        <v>405</v>
      </c>
      <c r="D15" s="180" t="s">
        <v>77</v>
      </c>
      <c r="E15" s="180">
        <v>1</v>
      </c>
      <c r="F15" s="173"/>
      <c r="G15" s="169">
        <f t="shared" si="1"/>
        <v>0</v>
      </c>
      <c r="H15" s="140"/>
      <c r="I15" s="140"/>
      <c r="O15" s="141"/>
    </row>
    <row r="16" spans="1:104">
      <c r="A16" s="171"/>
      <c r="B16" s="170"/>
      <c r="C16" s="181" t="s">
        <v>403</v>
      </c>
      <c r="D16" s="180"/>
      <c r="E16" s="180"/>
      <c r="F16" s="172"/>
      <c r="G16" s="169">
        <f t="shared" si="0"/>
        <v>0</v>
      </c>
      <c r="O16" s="141">
        <v>2</v>
      </c>
      <c r="AA16" s="114">
        <v>12</v>
      </c>
      <c r="AB16" s="114">
        <v>0</v>
      </c>
      <c r="AC16" s="114">
        <v>3</v>
      </c>
      <c r="AZ16" s="114">
        <v>1</v>
      </c>
      <c r="BA16" s="114">
        <f t="shared" ref="BA16:BA22" si="2">IF(AZ16=1,G16,0)</f>
        <v>0</v>
      </c>
      <c r="BB16" s="114">
        <f t="shared" ref="BB16:BB22" si="3">IF(AZ16=2,G16,0)</f>
        <v>0</v>
      </c>
      <c r="BC16" s="114">
        <f t="shared" ref="BC16:BC22" si="4">IF(AZ16=3,G16,0)</f>
        <v>0</v>
      </c>
      <c r="BD16" s="114">
        <f t="shared" ref="BD16:BD22" si="5">IF(AZ16=4,G16,0)</f>
        <v>0</v>
      </c>
      <c r="BE16" s="114">
        <f t="shared" ref="BE16:BE22" si="6">IF(AZ16=5,G16,0)</f>
        <v>0</v>
      </c>
      <c r="CZ16" s="114">
        <v>0</v>
      </c>
    </row>
    <row r="17" spans="1:104">
      <c r="A17" s="171">
        <v>6</v>
      </c>
      <c r="B17" s="175" t="s">
        <v>404</v>
      </c>
      <c r="C17" s="179" t="s">
        <v>402</v>
      </c>
      <c r="D17" s="180" t="s">
        <v>106</v>
      </c>
      <c r="E17" s="180">
        <v>22</v>
      </c>
      <c r="F17" s="172"/>
      <c r="G17" s="169">
        <f t="shared" si="0"/>
        <v>0</v>
      </c>
      <c r="O17" s="141">
        <v>2</v>
      </c>
      <c r="AA17" s="114">
        <v>12</v>
      </c>
      <c r="AB17" s="114">
        <v>0</v>
      </c>
      <c r="AC17" s="114">
        <v>4</v>
      </c>
      <c r="AZ17" s="114">
        <v>1</v>
      </c>
      <c r="BA17" s="114">
        <f t="shared" si="2"/>
        <v>0</v>
      </c>
      <c r="BB17" s="114">
        <f t="shared" si="3"/>
        <v>0</v>
      </c>
      <c r="BC17" s="114">
        <f t="shared" si="4"/>
        <v>0</v>
      </c>
      <c r="BD17" s="114">
        <f t="shared" si="5"/>
        <v>0</v>
      </c>
      <c r="BE17" s="114">
        <f t="shared" si="6"/>
        <v>0</v>
      </c>
      <c r="CZ17" s="114">
        <v>0</v>
      </c>
    </row>
    <row r="18" spans="1:104">
      <c r="A18" s="171">
        <v>7</v>
      </c>
      <c r="B18" s="170" t="s">
        <v>401</v>
      </c>
      <c r="C18" s="183" t="s">
        <v>421</v>
      </c>
      <c r="D18" s="180"/>
      <c r="E18" s="180"/>
      <c r="F18" s="172"/>
      <c r="G18" s="169">
        <f t="shared" si="0"/>
        <v>0</v>
      </c>
      <c r="O18" s="141">
        <v>2</v>
      </c>
      <c r="AA18" s="114">
        <v>12</v>
      </c>
      <c r="AB18" s="114">
        <v>0</v>
      </c>
      <c r="AC18" s="114">
        <v>5</v>
      </c>
      <c r="AZ18" s="114">
        <v>1</v>
      </c>
      <c r="BA18" s="114">
        <f t="shared" si="2"/>
        <v>0</v>
      </c>
      <c r="BB18" s="114">
        <f t="shared" si="3"/>
        <v>0</v>
      </c>
      <c r="BC18" s="114">
        <f t="shared" si="4"/>
        <v>0</v>
      </c>
      <c r="BD18" s="114">
        <f t="shared" si="5"/>
        <v>0</v>
      </c>
      <c r="BE18" s="114">
        <f t="shared" si="6"/>
        <v>0</v>
      </c>
      <c r="CZ18" s="114">
        <v>0</v>
      </c>
    </row>
    <row r="19" spans="1:104">
      <c r="A19" s="171"/>
      <c r="B19" s="170"/>
      <c r="C19" s="183" t="s">
        <v>420</v>
      </c>
      <c r="D19" s="180" t="s">
        <v>106</v>
      </c>
      <c r="E19" s="180">
        <v>3</v>
      </c>
      <c r="F19" s="172"/>
      <c r="G19" s="169">
        <f t="shared" si="0"/>
        <v>0</v>
      </c>
      <c r="O19" s="141">
        <v>2</v>
      </c>
      <c r="AA19" s="114">
        <v>12</v>
      </c>
      <c r="AB19" s="114">
        <v>0</v>
      </c>
      <c r="AC19" s="114">
        <v>6</v>
      </c>
      <c r="AZ19" s="114">
        <v>1</v>
      </c>
      <c r="BA19" s="114">
        <f t="shared" si="2"/>
        <v>0</v>
      </c>
      <c r="BB19" s="114">
        <f t="shared" si="3"/>
        <v>0</v>
      </c>
      <c r="BC19" s="114">
        <f t="shared" si="4"/>
        <v>0</v>
      </c>
      <c r="BD19" s="114">
        <f t="shared" si="5"/>
        <v>0</v>
      </c>
      <c r="BE19" s="114">
        <f t="shared" si="6"/>
        <v>0</v>
      </c>
      <c r="CZ19" s="114">
        <v>0</v>
      </c>
    </row>
    <row r="20" spans="1:104">
      <c r="A20" s="171">
        <v>8</v>
      </c>
      <c r="B20" s="170" t="s">
        <v>400</v>
      </c>
      <c r="C20" s="181" t="s">
        <v>399</v>
      </c>
      <c r="D20" s="180" t="s">
        <v>68</v>
      </c>
      <c r="E20" s="180">
        <v>6</v>
      </c>
      <c r="F20" s="172"/>
      <c r="G20" s="169">
        <f t="shared" si="0"/>
        <v>0</v>
      </c>
      <c r="O20" s="141">
        <v>2</v>
      </c>
      <c r="AA20" s="114">
        <v>12</v>
      </c>
      <c r="AB20" s="114">
        <v>0</v>
      </c>
      <c r="AC20" s="114">
        <v>7</v>
      </c>
      <c r="AZ20" s="114">
        <v>1</v>
      </c>
      <c r="BA20" s="114">
        <f t="shared" si="2"/>
        <v>0</v>
      </c>
      <c r="BB20" s="114">
        <f t="shared" si="3"/>
        <v>0</v>
      </c>
      <c r="BC20" s="114">
        <f t="shared" si="4"/>
        <v>0</v>
      </c>
      <c r="BD20" s="114">
        <f t="shared" si="5"/>
        <v>0</v>
      </c>
      <c r="BE20" s="114">
        <f t="shared" si="6"/>
        <v>0</v>
      </c>
      <c r="CZ20" s="114">
        <v>0</v>
      </c>
    </row>
    <row r="21" spans="1:104">
      <c r="A21" s="171">
        <v>9</v>
      </c>
      <c r="B21" s="170" t="s">
        <v>398</v>
      </c>
      <c r="C21" s="181" t="s">
        <v>397</v>
      </c>
      <c r="D21" s="180" t="s">
        <v>68</v>
      </c>
      <c r="E21" s="180">
        <v>2</v>
      </c>
      <c r="F21" s="172"/>
      <c r="G21" s="169">
        <f t="shared" si="0"/>
        <v>0</v>
      </c>
      <c r="O21" s="141">
        <v>2</v>
      </c>
      <c r="AA21" s="114">
        <v>12</v>
      </c>
      <c r="AB21" s="114">
        <v>0</v>
      </c>
      <c r="AC21" s="114">
        <v>8</v>
      </c>
      <c r="AZ21" s="114">
        <v>1</v>
      </c>
      <c r="BA21" s="114">
        <f t="shared" si="2"/>
        <v>0</v>
      </c>
      <c r="BB21" s="114">
        <f t="shared" si="3"/>
        <v>0</v>
      </c>
      <c r="BC21" s="114">
        <f t="shared" si="4"/>
        <v>0</v>
      </c>
      <c r="BD21" s="114">
        <f t="shared" si="5"/>
        <v>0</v>
      </c>
      <c r="BE21" s="114">
        <f t="shared" si="6"/>
        <v>0</v>
      </c>
      <c r="CZ21" s="114">
        <v>0</v>
      </c>
    </row>
    <row r="22" spans="1:104">
      <c r="A22" s="171">
        <v>10</v>
      </c>
      <c r="B22" s="170" t="s">
        <v>357</v>
      </c>
      <c r="C22" s="184" t="s">
        <v>396</v>
      </c>
      <c r="D22" s="180" t="s">
        <v>77</v>
      </c>
      <c r="E22" s="180">
        <v>1</v>
      </c>
      <c r="F22" s="172"/>
      <c r="G22" s="169">
        <f t="shared" si="0"/>
        <v>0</v>
      </c>
      <c r="O22" s="141">
        <v>2</v>
      </c>
      <c r="AA22" s="114">
        <v>12</v>
      </c>
      <c r="AB22" s="114">
        <v>0</v>
      </c>
      <c r="AC22" s="114">
        <v>9</v>
      </c>
      <c r="AZ22" s="114">
        <v>1</v>
      </c>
      <c r="BA22" s="114">
        <f t="shared" si="2"/>
        <v>0</v>
      </c>
      <c r="BB22" s="114">
        <f t="shared" si="3"/>
        <v>0</v>
      </c>
      <c r="BC22" s="114">
        <f t="shared" si="4"/>
        <v>0</v>
      </c>
      <c r="BD22" s="114">
        <f t="shared" si="5"/>
        <v>0</v>
      </c>
      <c r="BE22" s="114">
        <f t="shared" si="6"/>
        <v>0</v>
      </c>
      <c r="CZ22" s="114">
        <v>0</v>
      </c>
    </row>
    <row r="23" spans="1:104">
      <c r="A23" s="171"/>
      <c r="B23" s="170"/>
      <c r="C23" s="184" t="s">
        <v>419</v>
      </c>
      <c r="D23" s="180"/>
      <c r="E23" s="180"/>
      <c r="F23" s="172"/>
      <c r="G23" s="169">
        <f t="shared" si="0"/>
        <v>0</v>
      </c>
      <c r="O23" s="141">
        <v>4</v>
      </c>
      <c r="BA23" s="153">
        <f>SUM(BA14:BA22)</f>
        <v>0</v>
      </c>
      <c r="BB23" s="153">
        <f>SUM(BB14:BB22)</f>
        <v>0</v>
      </c>
      <c r="BC23" s="153">
        <f>SUM(BC14:BC22)</f>
        <v>0</v>
      </c>
      <c r="BD23" s="153">
        <f>SUM(BD14:BD22)</f>
        <v>0</v>
      </c>
      <c r="BE23" s="153">
        <f>SUM(BE14:BE22)</f>
        <v>0</v>
      </c>
    </row>
    <row r="24" spans="1:104">
      <c r="A24" s="171">
        <v>11</v>
      </c>
      <c r="B24" s="170" t="s">
        <v>423</v>
      </c>
      <c r="C24" s="185" t="s">
        <v>418</v>
      </c>
      <c r="D24" s="180" t="s">
        <v>77</v>
      </c>
      <c r="E24" s="180">
        <v>1</v>
      </c>
      <c r="F24" s="172"/>
      <c r="G24" s="169">
        <f t="shared" si="0"/>
        <v>0</v>
      </c>
      <c r="O24" s="141"/>
      <c r="BA24" s="153"/>
      <c r="BB24" s="153"/>
      <c r="BC24" s="153"/>
      <c r="BD24" s="153"/>
      <c r="BE24" s="153"/>
    </row>
    <row r="25" spans="1:104">
      <c r="A25" s="171">
        <v>12</v>
      </c>
      <c r="B25" s="170" t="s">
        <v>395</v>
      </c>
      <c r="C25" s="183" t="s">
        <v>394</v>
      </c>
      <c r="D25" s="180" t="s">
        <v>68</v>
      </c>
      <c r="E25" s="180">
        <v>2</v>
      </c>
      <c r="F25" s="176"/>
      <c r="G25" s="169">
        <f t="shared" si="0"/>
        <v>0</v>
      </c>
      <c r="H25" s="140"/>
      <c r="I25" s="140"/>
      <c r="O25" s="141">
        <v>1</v>
      </c>
    </row>
    <row r="26" spans="1:104">
      <c r="A26" s="171"/>
      <c r="B26" s="170"/>
      <c r="C26" s="183" t="s">
        <v>422</v>
      </c>
      <c r="D26" s="180"/>
      <c r="E26" s="180"/>
      <c r="F26" s="172"/>
      <c r="G26" s="169">
        <f t="shared" si="0"/>
        <v>0</v>
      </c>
      <c r="O26" s="141">
        <v>2</v>
      </c>
      <c r="AA26" s="114">
        <v>12</v>
      </c>
      <c r="AB26" s="114">
        <v>0</v>
      </c>
      <c r="AC26" s="114">
        <v>10</v>
      </c>
      <c r="AZ26" s="114">
        <v>1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>
      <c r="A27" s="171"/>
      <c r="B27" s="170"/>
      <c r="C27" s="183" t="s">
        <v>413</v>
      </c>
      <c r="D27" s="180"/>
      <c r="E27" s="180"/>
      <c r="F27" s="172"/>
      <c r="G27" s="169">
        <f t="shared" si="0"/>
        <v>0</v>
      </c>
      <c r="O27" s="141"/>
    </row>
    <row r="28" spans="1:104">
      <c r="A28" s="171">
        <v>13</v>
      </c>
      <c r="B28" s="174" t="s">
        <v>395</v>
      </c>
      <c r="C28" s="183" t="s">
        <v>392</v>
      </c>
      <c r="D28" s="180" t="s">
        <v>68</v>
      </c>
      <c r="E28" s="180">
        <v>1</v>
      </c>
      <c r="F28" s="172"/>
      <c r="G28" s="169">
        <f t="shared" si="0"/>
        <v>0</v>
      </c>
      <c r="O28" s="141">
        <v>4</v>
      </c>
      <c r="BA28" s="153">
        <f>SUM(BA25:BA26)</f>
        <v>0</v>
      </c>
      <c r="BB28" s="153">
        <f>SUM(BB25:BB26)</f>
        <v>0</v>
      </c>
      <c r="BC28" s="153">
        <f>SUM(BC25:BC26)</f>
        <v>0</v>
      </c>
      <c r="BD28" s="153">
        <f>SUM(BD25:BD26)</f>
        <v>0</v>
      </c>
      <c r="BE28" s="153">
        <f>SUM(BE25:BE26)</f>
        <v>0</v>
      </c>
    </row>
    <row r="29" spans="1:104">
      <c r="A29" s="171">
        <v>14</v>
      </c>
      <c r="B29" s="170" t="s">
        <v>393</v>
      </c>
      <c r="C29" s="181" t="s">
        <v>390</v>
      </c>
      <c r="D29" s="180" t="s">
        <v>68</v>
      </c>
      <c r="E29" s="180">
        <v>1</v>
      </c>
      <c r="F29" s="173"/>
      <c r="G29" s="169">
        <f t="shared" si="0"/>
        <v>0</v>
      </c>
      <c r="H29" s="140"/>
      <c r="I29" s="140"/>
      <c r="O29" s="141">
        <v>1</v>
      </c>
    </row>
    <row r="30" spans="1:104">
      <c r="A30" s="171">
        <v>15</v>
      </c>
      <c r="B30" s="170" t="s">
        <v>391</v>
      </c>
      <c r="C30" s="181" t="s">
        <v>388</v>
      </c>
      <c r="D30" s="180" t="s">
        <v>68</v>
      </c>
      <c r="E30" s="180">
        <v>10</v>
      </c>
      <c r="F30" s="172"/>
      <c r="G30" s="169">
        <f t="shared" si="0"/>
        <v>0</v>
      </c>
      <c r="O30" s="141">
        <v>2</v>
      </c>
      <c r="AA30" s="114">
        <v>12</v>
      </c>
      <c r="AB30" s="114">
        <v>0</v>
      </c>
      <c r="AC30" s="114">
        <v>11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>
      <c r="A31" s="171">
        <v>16</v>
      </c>
      <c r="B31" s="170" t="s">
        <v>389</v>
      </c>
      <c r="C31" s="181" t="s">
        <v>387</v>
      </c>
      <c r="D31" s="180" t="s">
        <v>68</v>
      </c>
      <c r="E31" s="180">
        <v>2</v>
      </c>
      <c r="F31" s="172"/>
      <c r="G31" s="169">
        <f t="shared" si="0"/>
        <v>0</v>
      </c>
      <c r="O31" s="141">
        <v>2</v>
      </c>
      <c r="AA31" s="114">
        <v>12</v>
      </c>
      <c r="AB31" s="114">
        <v>0</v>
      </c>
      <c r="AC31" s="114">
        <v>12</v>
      </c>
      <c r="AZ31" s="114">
        <v>2</v>
      </c>
      <c r="BA31" s="114">
        <f>IF(AZ31=1,G31,0)</f>
        <v>0</v>
      </c>
      <c r="BB31" s="114">
        <f>IF(AZ31=2,G31,0)</f>
        <v>0</v>
      </c>
      <c r="BC31" s="114">
        <f>IF(AZ31=3,G31,0)</f>
        <v>0</v>
      </c>
      <c r="BD31" s="114">
        <f>IF(AZ31=4,G31,0)</f>
        <v>0</v>
      </c>
      <c r="BE31" s="114">
        <f>IF(AZ31=5,G31,0)</f>
        <v>0</v>
      </c>
      <c r="CZ31" s="114">
        <v>0</v>
      </c>
    </row>
    <row r="32" spans="1:104">
      <c r="A32" s="171">
        <v>17</v>
      </c>
      <c r="B32" s="170" t="s">
        <v>386</v>
      </c>
      <c r="C32" s="181" t="s">
        <v>385</v>
      </c>
      <c r="D32" s="180" t="s">
        <v>68</v>
      </c>
      <c r="E32" s="180">
        <v>2</v>
      </c>
      <c r="F32" s="172"/>
      <c r="G32" s="169">
        <f t="shared" si="0"/>
        <v>0</v>
      </c>
      <c r="O32" s="141">
        <v>2</v>
      </c>
      <c r="AA32" s="114">
        <v>12</v>
      </c>
      <c r="AB32" s="114">
        <v>0</v>
      </c>
      <c r="AC32" s="114">
        <v>13</v>
      </c>
      <c r="AZ32" s="114">
        <v>2</v>
      </c>
      <c r="BA32" s="114">
        <f>IF(AZ32=1,G32,0)</f>
        <v>0</v>
      </c>
      <c r="BB32" s="114">
        <f>IF(AZ32=2,G32,0)</f>
        <v>0</v>
      </c>
      <c r="BC32" s="114">
        <f>IF(AZ32=3,G32,0)</f>
        <v>0</v>
      </c>
      <c r="BD32" s="114">
        <f>IF(AZ32=4,G32,0)</f>
        <v>0</v>
      </c>
      <c r="BE32" s="114">
        <f>IF(AZ32=5,G32,0)</f>
        <v>0</v>
      </c>
      <c r="CZ32" s="114">
        <v>0</v>
      </c>
    </row>
    <row r="33" spans="1:15">
      <c r="A33" s="171">
        <v>18</v>
      </c>
      <c r="B33" s="170" t="s">
        <v>384</v>
      </c>
      <c r="C33" s="181" t="s">
        <v>372</v>
      </c>
      <c r="D33" s="180" t="s">
        <v>68</v>
      </c>
      <c r="E33" s="180">
        <v>1</v>
      </c>
      <c r="F33" s="172"/>
      <c r="G33" s="169">
        <f t="shared" si="0"/>
        <v>0</v>
      </c>
      <c r="O33" s="141"/>
    </row>
    <row r="34" spans="1:15">
      <c r="A34" s="171">
        <v>19</v>
      </c>
      <c r="B34" s="170" t="s">
        <v>383</v>
      </c>
      <c r="C34" s="181" t="s">
        <v>376</v>
      </c>
      <c r="D34" s="180" t="s">
        <v>68</v>
      </c>
      <c r="E34" s="180">
        <v>3</v>
      </c>
      <c r="F34" s="172"/>
      <c r="G34" s="169">
        <f t="shared" si="0"/>
        <v>0</v>
      </c>
      <c r="O34" s="141"/>
    </row>
    <row r="35" spans="1:15">
      <c r="A35" s="171">
        <v>20</v>
      </c>
      <c r="B35" s="170" t="s">
        <v>382</v>
      </c>
      <c r="C35" s="181" t="s">
        <v>381</v>
      </c>
      <c r="D35" s="180" t="s">
        <v>68</v>
      </c>
      <c r="E35" s="180">
        <v>2</v>
      </c>
      <c r="F35" s="172"/>
      <c r="G35" s="169">
        <f t="shared" si="0"/>
        <v>0</v>
      </c>
      <c r="O35" s="141"/>
    </row>
    <row r="36" spans="1:15">
      <c r="A36" s="171">
        <v>21</v>
      </c>
      <c r="B36" s="170" t="s">
        <v>380</v>
      </c>
      <c r="C36" s="181" t="s">
        <v>379</v>
      </c>
      <c r="D36" s="180" t="s">
        <v>68</v>
      </c>
      <c r="E36" s="180">
        <v>1</v>
      </c>
      <c r="F36" s="172"/>
      <c r="G36" s="169">
        <f t="shared" si="0"/>
        <v>0</v>
      </c>
      <c r="O36" s="141"/>
    </row>
    <row r="37" spans="1:15">
      <c r="A37" s="171">
        <v>22</v>
      </c>
      <c r="B37" s="170" t="s">
        <v>378</v>
      </c>
      <c r="C37" s="181" t="s">
        <v>372</v>
      </c>
      <c r="D37" s="180" t="s">
        <v>68</v>
      </c>
      <c r="E37" s="180">
        <v>1</v>
      </c>
      <c r="F37" s="172"/>
      <c r="G37" s="169">
        <f t="shared" si="0"/>
        <v>0</v>
      </c>
      <c r="O37" s="141"/>
    </row>
    <row r="38" spans="1:15">
      <c r="A38" s="171">
        <v>23</v>
      </c>
      <c r="B38" s="170" t="s">
        <v>377</v>
      </c>
      <c r="C38" s="181" t="s">
        <v>376</v>
      </c>
      <c r="D38" s="180" t="s">
        <v>68</v>
      </c>
      <c r="E38" s="180">
        <v>1</v>
      </c>
      <c r="F38" s="172"/>
      <c r="G38" s="169">
        <f t="shared" si="0"/>
        <v>0</v>
      </c>
      <c r="O38" s="141"/>
    </row>
    <row r="39" spans="1:15">
      <c r="A39" s="171">
        <v>24</v>
      </c>
      <c r="B39" s="170" t="s">
        <v>375</v>
      </c>
      <c r="C39" s="183" t="s">
        <v>374</v>
      </c>
      <c r="D39" s="180" t="s">
        <v>68</v>
      </c>
      <c r="E39" s="180">
        <v>1</v>
      </c>
      <c r="F39" s="172"/>
      <c r="G39" s="169">
        <f t="shared" si="0"/>
        <v>0</v>
      </c>
      <c r="O39" s="141"/>
    </row>
    <row r="40" spans="1:15">
      <c r="A40" s="171">
        <v>25</v>
      </c>
      <c r="B40" s="170" t="s">
        <v>373</v>
      </c>
      <c r="C40" s="181" t="s">
        <v>372</v>
      </c>
      <c r="D40" s="180" t="s">
        <v>68</v>
      </c>
      <c r="E40" s="180">
        <v>1</v>
      </c>
      <c r="F40" s="172"/>
      <c r="G40" s="169">
        <f t="shared" si="0"/>
        <v>0</v>
      </c>
      <c r="O40" s="141"/>
    </row>
    <row r="41" spans="1:15">
      <c r="A41" s="171">
        <v>26</v>
      </c>
      <c r="B41" s="170" t="s">
        <v>371</v>
      </c>
      <c r="C41" s="181" t="s">
        <v>370</v>
      </c>
      <c r="D41" s="180" t="s">
        <v>68</v>
      </c>
      <c r="E41" s="180">
        <v>1</v>
      </c>
      <c r="F41" s="172"/>
      <c r="G41" s="169">
        <f t="shared" si="0"/>
        <v>0</v>
      </c>
      <c r="O41" s="141"/>
    </row>
    <row r="42" spans="1:15">
      <c r="A42" s="171">
        <v>27</v>
      </c>
      <c r="B42" s="170" t="s">
        <v>369</v>
      </c>
      <c r="C42" s="181" t="s">
        <v>368</v>
      </c>
      <c r="D42" s="180" t="s">
        <v>68</v>
      </c>
      <c r="E42" s="180">
        <v>1</v>
      </c>
      <c r="F42" s="172"/>
      <c r="G42" s="169">
        <f t="shared" si="0"/>
        <v>0</v>
      </c>
      <c r="O42" s="141"/>
    </row>
    <row r="43" spans="1:15">
      <c r="A43" s="171">
        <v>28</v>
      </c>
      <c r="B43" s="170" t="s">
        <v>367</v>
      </c>
      <c r="C43" s="181" t="s">
        <v>366</v>
      </c>
      <c r="D43" s="180" t="s">
        <v>68</v>
      </c>
      <c r="E43" s="180">
        <v>4</v>
      </c>
      <c r="F43" s="172"/>
      <c r="G43" s="169">
        <f t="shared" si="0"/>
        <v>0</v>
      </c>
      <c r="O43" s="141"/>
    </row>
    <row r="44" spans="1:15">
      <c r="A44" s="171">
        <v>29</v>
      </c>
      <c r="B44" s="170" t="s">
        <v>365</v>
      </c>
      <c r="C44" s="181" t="s">
        <v>364</v>
      </c>
      <c r="D44" s="180" t="s">
        <v>68</v>
      </c>
      <c r="E44" s="180">
        <v>1</v>
      </c>
      <c r="F44" s="172"/>
      <c r="G44" s="169">
        <f t="shared" si="0"/>
        <v>0</v>
      </c>
      <c r="O44" s="141"/>
    </row>
    <row r="45" spans="1:15">
      <c r="A45" s="171">
        <v>30</v>
      </c>
      <c r="B45" s="170" t="s">
        <v>424</v>
      </c>
      <c r="C45" s="181" t="s">
        <v>363</v>
      </c>
      <c r="D45" s="180"/>
      <c r="E45" s="180"/>
      <c r="F45" s="172"/>
      <c r="G45" s="169">
        <f t="shared" si="0"/>
        <v>0</v>
      </c>
      <c r="O45" s="141"/>
    </row>
    <row r="46" spans="1:15">
      <c r="A46" s="171">
        <v>31</v>
      </c>
      <c r="B46" s="170" t="s">
        <v>362</v>
      </c>
      <c r="C46" s="181" t="s">
        <v>361</v>
      </c>
      <c r="D46" s="180" t="s">
        <v>106</v>
      </c>
      <c r="E46" s="180">
        <v>18</v>
      </c>
      <c r="F46" s="172"/>
      <c r="G46" s="169">
        <f t="shared" si="0"/>
        <v>0</v>
      </c>
      <c r="O46" s="141"/>
    </row>
    <row r="47" spans="1:15">
      <c r="A47" s="171">
        <v>32</v>
      </c>
      <c r="B47" s="170" t="s">
        <v>360</v>
      </c>
      <c r="C47" s="181" t="s">
        <v>359</v>
      </c>
      <c r="D47" s="180" t="s">
        <v>106</v>
      </c>
      <c r="E47" s="180">
        <v>4</v>
      </c>
      <c r="F47" s="172"/>
      <c r="G47" s="169">
        <f t="shared" si="0"/>
        <v>0</v>
      </c>
      <c r="O47" s="141"/>
    </row>
    <row r="48" spans="1:15">
      <c r="A48" s="171">
        <v>33</v>
      </c>
      <c r="B48" s="170" t="s">
        <v>425</v>
      </c>
      <c r="C48" s="181" t="s">
        <v>358</v>
      </c>
      <c r="D48" s="180" t="s">
        <v>106</v>
      </c>
      <c r="E48" s="180">
        <v>21</v>
      </c>
      <c r="F48" s="172"/>
      <c r="G48" s="169">
        <f t="shared" si="0"/>
        <v>0</v>
      </c>
      <c r="O48" s="141"/>
    </row>
    <row r="49" spans="1:15">
      <c r="A49" s="171">
        <v>34</v>
      </c>
      <c r="B49" s="170" t="s">
        <v>355</v>
      </c>
      <c r="C49" s="181" t="s">
        <v>356</v>
      </c>
      <c r="D49" s="186" t="s">
        <v>77</v>
      </c>
      <c r="E49" s="180">
        <v>1</v>
      </c>
      <c r="F49" s="172"/>
      <c r="G49" s="169">
        <f t="shared" si="0"/>
        <v>0</v>
      </c>
      <c r="O49" s="141"/>
    </row>
    <row r="50" spans="1:15">
      <c r="A50" s="171">
        <v>35</v>
      </c>
      <c r="B50" s="170" t="s">
        <v>426</v>
      </c>
      <c r="C50" s="181" t="s">
        <v>354</v>
      </c>
      <c r="D50" s="180" t="s">
        <v>77</v>
      </c>
      <c r="E50" s="180">
        <v>1</v>
      </c>
      <c r="F50" s="172"/>
      <c r="G50" s="169">
        <f t="shared" si="0"/>
        <v>0</v>
      </c>
      <c r="O50" s="141"/>
    </row>
    <row r="51" spans="1:15">
      <c r="A51" s="171">
        <v>36</v>
      </c>
      <c r="B51" s="170" t="s">
        <v>353</v>
      </c>
      <c r="C51" s="181" t="s">
        <v>352</v>
      </c>
      <c r="D51" s="180" t="s">
        <v>77</v>
      </c>
      <c r="E51" s="180">
        <v>1</v>
      </c>
      <c r="F51" s="172"/>
      <c r="G51" s="169">
        <f t="shared" si="0"/>
        <v>0</v>
      </c>
      <c r="O51" s="141"/>
    </row>
    <row r="52" spans="1:15">
      <c r="A52" s="168"/>
      <c r="B52" s="149" t="s">
        <v>69</v>
      </c>
      <c r="C52" s="187" t="s">
        <v>351</v>
      </c>
      <c r="D52" s="188"/>
      <c r="E52" s="189"/>
      <c r="F52" s="190"/>
      <c r="G52" s="167">
        <f>SUM(G9:G51)</f>
        <v>0</v>
      </c>
      <c r="H52" s="140"/>
      <c r="I52" s="140"/>
      <c r="O52" s="141">
        <v>1</v>
      </c>
    </row>
    <row r="53" spans="1:15">
      <c r="E53" s="114"/>
    </row>
    <row r="54" spans="1:15">
      <c r="E54" s="114"/>
    </row>
    <row r="55" spans="1:15">
      <c r="E55" s="114"/>
    </row>
    <row r="56" spans="1:15">
      <c r="E56" s="114"/>
    </row>
    <row r="57" spans="1:15">
      <c r="E57" s="114"/>
    </row>
    <row r="58" spans="1:15">
      <c r="E58" s="114"/>
    </row>
    <row r="59" spans="1:15">
      <c r="E59" s="114"/>
    </row>
    <row r="60" spans="1:15">
      <c r="E60" s="114"/>
    </row>
    <row r="61" spans="1:15">
      <c r="E61" s="114"/>
    </row>
    <row r="62" spans="1:15">
      <c r="E62" s="114"/>
    </row>
    <row r="63" spans="1:15">
      <c r="E63" s="114"/>
    </row>
    <row r="64" spans="1:15">
      <c r="E64" s="114"/>
    </row>
    <row r="65" spans="1:7">
      <c r="E65" s="114"/>
    </row>
    <row r="66" spans="1:7">
      <c r="E66" s="114"/>
    </row>
    <row r="67" spans="1:7">
      <c r="E67" s="114"/>
    </row>
    <row r="68" spans="1:7">
      <c r="E68" s="114"/>
    </row>
    <row r="69" spans="1:7">
      <c r="E69" s="114"/>
    </row>
    <row r="70" spans="1:7">
      <c r="E70" s="114"/>
    </row>
    <row r="71" spans="1:7">
      <c r="E71" s="114"/>
    </row>
    <row r="72" spans="1:7">
      <c r="E72" s="114"/>
    </row>
    <row r="73" spans="1:7">
      <c r="E73" s="114"/>
    </row>
    <row r="74" spans="1:7">
      <c r="E74" s="114"/>
    </row>
    <row r="75" spans="1:7">
      <c r="A75" s="154"/>
      <c r="B75" s="154"/>
      <c r="C75" s="154"/>
      <c r="D75" s="154"/>
      <c r="E75" s="154"/>
      <c r="F75" s="154"/>
      <c r="G75" s="154"/>
    </row>
    <row r="76" spans="1:7">
      <c r="A76" s="154"/>
      <c r="B76" s="154"/>
      <c r="C76" s="154"/>
      <c r="D76" s="154"/>
      <c r="E76" s="154"/>
      <c r="F76" s="154"/>
      <c r="G76" s="154"/>
    </row>
    <row r="77" spans="1:7">
      <c r="A77" s="154"/>
      <c r="B77" s="154"/>
      <c r="C77" s="154"/>
      <c r="D77" s="154"/>
      <c r="E77" s="154"/>
      <c r="F77" s="154"/>
      <c r="G77" s="154"/>
    </row>
    <row r="78" spans="1:7">
      <c r="A78" s="154"/>
      <c r="B78" s="154"/>
      <c r="C78" s="154"/>
      <c r="D78" s="154"/>
      <c r="E78" s="154"/>
      <c r="F78" s="154"/>
      <c r="G78" s="154"/>
    </row>
    <row r="79" spans="1:7">
      <c r="E79" s="114"/>
    </row>
    <row r="80" spans="1:7">
      <c r="E80" s="114"/>
    </row>
    <row r="81" spans="5:5">
      <c r="E81" s="114"/>
    </row>
    <row r="82" spans="5:5">
      <c r="E82" s="114"/>
    </row>
    <row r="83" spans="5:5">
      <c r="E83" s="114"/>
    </row>
    <row r="84" spans="5:5">
      <c r="E84" s="114"/>
    </row>
    <row r="85" spans="5:5">
      <c r="E85" s="114"/>
    </row>
    <row r="86" spans="5:5">
      <c r="E86" s="114"/>
    </row>
    <row r="87" spans="5:5">
      <c r="E87" s="114"/>
    </row>
    <row r="88" spans="5:5">
      <c r="E88" s="114"/>
    </row>
    <row r="89" spans="5:5">
      <c r="E89" s="114"/>
    </row>
    <row r="90" spans="5:5">
      <c r="E90" s="114"/>
    </row>
    <row r="91" spans="5:5">
      <c r="E91" s="114"/>
    </row>
    <row r="92" spans="5:5">
      <c r="E92" s="114"/>
    </row>
    <row r="93" spans="5:5">
      <c r="E93" s="114"/>
    </row>
    <row r="94" spans="5:5">
      <c r="E94" s="114"/>
    </row>
    <row r="95" spans="5:5">
      <c r="E95" s="114"/>
    </row>
    <row r="96" spans="5:5">
      <c r="E96" s="114"/>
    </row>
    <row r="97" spans="1:7">
      <c r="E97" s="114"/>
    </row>
    <row r="98" spans="1:7">
      <c r="E98" s="114"/>
    </row>
    <row r="99" spans="1:7">
      <c r="E99" s="114"/>
    </row>
    <row r="100" spans="1:7">
      <c r="E100" s="114"/>
    </row>
    <row r="101" spans="1:7">
      <c r="E101" s="114"/>
    </row>
    <row r="102" spans="1:7">
      <c r="E102" s="114"/>
    </row>
    <row r="103" spans="1:7">
      <c r="E103" s="114"/>
    </row>
    <row r="104" spans="1:7">
      <c r="E104" s="114"/>
    </row>
    <row r="105" spans="1:7">
      <c r="E105" s="114"/>
    </row>
    <row r="106" spans="1:7">
      <c r="E106" s="114"/>
    </row>
    <row r="107" spans="1:7">
      <c r="E107" s="114"/>
    </row>
    <row r="108" spans="1:7">
      <c r="E108" s="114"/>
    </row>
    <row r="109" spans="1:7">
      <c r="E109" s="114"/>
    </row>
    <row r="110" spans="1:7">
      <c r="A110" s="155"/>
      <c r="B110" s="155"/>
    </row>
    <row r="111" spans="1:7">
      <c r="A111" s="154"/>
      <c r="B111" s="154"/>
      <c r="C111" s="157"/>
      <c r="D111" s="157"/>
      <c r="E111" s="158"/>
      <c r="F111" s="157"/>
      <c r="G111" s="159"/>
    </row>
    <row r="112" spans="1:7">
      <c r="A112" s="160"/>
      <c r="B112" s="160"/>
      <c r="C112" s="154"/>
      <c r="D112" s="154"/>
      <c r="E112" s="161"/>
      <c r="F112" s="154"/>
      <c r="G112" s="154"/>
    </row>
    <row r="113" spans="1:7">
      <c r="A113" s="154"/>
      <c r="B113" s="154"/>
      <c r="C113" s="154"/>
      <c r="D113" s="154"/>
      <c r="E113" s="161"/>
      <c r="F113" s="154"/>
      <c r="G113" s="154"/>
    </row>
    <row r="114" spans="1:7">
      <c r="A114" s="154"/>
      <c r="B114" s="154"/>
      <c r="C114" s="154"/>
      <c r="D114" s="154"/>
      <c r="E114" s="161"/>
      <c r="F114" s="154"/>
      <c r="G114" s="154"/>
    </row>
    <row r="115" spans="1:7">
      <c r="A115" s="154"/>
      <c r="B115" s="154"/>
      <c r="C115" s="154"/>
      <c r="D115" s="154"/>
      <c r="E115" s="161"/>
      <c r="F115" s="154"/>
      <c r="G115" s="154"/>
    </row>
    <row r="116" spans="1:7">
      <c r="A116" s="154"/>
      <c r="B116" s="154"/>
      <c r="C116" s="154"/>
      <c r="D116" s="154"/>
      <c r="E116" s="161"/>
      <c r="F116" s="154"/>
      <c r="G116" s="154"/>
    </row>
    <row r="117" spans="1:7">
      <c r="A117" s="154"/>
      <c r="B117" s="154"/>
      <c r="C117" s="154"/>
      <c r="D117" s="154"/>
      <c r="E117" s="161"/>
      <c r="F117" s="154"/>
      <c r="G117" s="154"/>
    </row>
    <row r="118" spans="1:7">
      <c r="A118" s="154"/>
      <c r="B118" s="154"/>
      <c r="C118" s="154"/>
      <c r="D118" s="154"/>
      <c r="E118" s="161"/>
      <c r="F118" s="154"/>
      <c r="G118" s="154"/>
    </row>
    <row r="119" spans="1:7">
      <c r="A119" s="154"/>
      <c r="B119" s="154"/>
      <c r="C119" s="154"/>
      <c r="D119" s="154"/>
      <c r="E119" s="161"/>
      <c r="F119" s="154"/>
      <c r="G119" s="154"/>
    </row>
    <row r="120" spans="1:7">
      <c r="A120" s="154"/>
      <c r="B120" s="154"/>
      <c r="C120" s="154"/>
      <c r="D120" s="154"/>
      <c r="E120" s="161"/>
      <c r="F120" s="154"/>
      <c r="G120" s="154"/>
    </row>
    <row r="121" spans="1:7">
      <c r="A121" s="154"/>
      <c r="B121" s="154"/>
      <c r="C121" s="154"/>
      <c r="D121" s="154"/>
      <c r="E121" s="161"/>
      <c r="F121" s="154"/>
      <c r="G121" s="154"/>
    </row>
    <row r="122" spans="1:7">
      <c r="A122" s="154"/>
      <c r="B122" s="154"/>
      <c r="C122" s="154"/>
      <c r="D122" s="154"/>
      <c r="E122" s="161"/>
      <c r="F122" s="154"/>
      <c r="G122" s="154"/>
    </row>
    <row r="123" spans="1:7">
      <c r="A123" s="154"/>
      <c r="B123" s="154"/>
      <c r="C123" s="154"/>
      <c r="D123" s="154"/>
      <c r="E123" s="161"/>
      <c r="F123" s="154"/>
      <c r="G123" s="154"/>
    </row>
    <row r="124" spans="1:7">
      <c r="A124" s="154"/>
      <c r="B124" s="154"/>
      <c r="C124" s="154"/>
      <c r="D124" s="154"/>
      <c r="E124" s="161"/>
      <c r="F124" s="154"/>
      <c r="G124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CZ66"/>
  <sheetViews>
    <sheetView showGridLines="0" showZeros="0" view="pageBreakPreview" zoomScaleNormal="100" zoomScaleSheetLayoutView="100" workbookViewId="0">
      <selection activeCell="F8" sqref="F8:F66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41" t="s">
        <v>57</v>
      </c>
      <c r="B1" s="241"/>
      <c r="C1" s="241"/>
      <c r="D1" s="241"/>
      <c r="E1" s="241"/>
      <c r="F1" s="241"/>
      <c r="G1" s="241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42" t="s">
        <v>5</v>
      </c>
      <c r="B3" s="243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44" t="s">
        <v>1</v>
      </c>
      <c r="B4" s="245"/>
      <c r="C4" s="124" t="s">
        <v>347</v>
      </c>
      <c r="D4" s="125"/>
      <c r="E4" s="246"/>
      <c r="F4" s="246"/>
      <c r="G4" s="247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508</v>
      </c>
      <c r="C7" s="136" t="s">
        <v>507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78">
        <v>1</v>
      </c>
      <c r="B8" s="200" t="s">
        <v>506</v>
      </c>
      <c r="C8" s="204" t="s">
        <v>509</v>
      </c>
      <c r="D8" s="205" t="s">
        <v>68</v>
      </c>
      <c r="E8" s="206">
        <v>6</v>
      </c>
      <c r="F8" s="207"/>
      <c r="G8" s="147">
        <f t="shared" ref="G8:G26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78">
        <v>2</v>
      </c>
      <c r="B9" s="201" t="s">
        <v>505</v>
      </c>
      <c r="C9" s="204" t="s">
        <v>49</v>
      </c>
      <c r="D9" s="205" t="s">
        <v>68</v>
      </c>
      <c r="E9" s="206">
        <v>6</v>
      </c>
      <c r="F9" s="207"/>
      <c r="G9" s="169">
        <f t="shared" si="0"/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178">
        <v>3</v>
      </c>
      <c r="B10" s="201" t="s">
        <v>504</v>
      </c>
      <c r="C10" s="204" t="s">
        <v>503</v>
      </c>
      <c r="D10" s="205" t="s">
        <v>68</v>
      </c>
      <c r="E10" s="206">
        <v>6</v>
      </c>
      <c r="F10" s="207"/>
      <c r="G10" s="169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78" t="s">
        <v>502</v>
      </c>
      <c r="B11" s="201" t="s">
        <v>501</v>
      </c>
      <c r="C11" s="204" t="s">
        <v>510</v>
      </c>
      <c r="D11" s="205" t="s">
        <v>68</v>
      </c>
      <c r="E11" s="206">
        <v>2</v>
      </c>
      <c r="F11" s="207"/>
      <c r="G11" s="169">
        <f t="shared" si="0"/>
        <v>0</v>
      </c>
      <c r="H11" s="140"/>
      <c r="I11" s="140"/>
      <c r="O11" s="141">
        <v>1</v>
      </c>
    </row>
    <row r="12" spans="1:104">
      <c r="A12" s="178" t="s">
        <v>500</v>
      </c>
      <c r="B12" s="201" t="s">
        <v>499</v>
      </c>
      <c r="C12" s="204" t="s">
        <v>49</v>
      </c>
      <c r="D12" s="205" t="s">
        <v>68</v>
      </c>
      <c r="E12" s="206">
        <v>2</v>
      </c>
      <c r="F12" s="207"/>
      <c r="G12" s="169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>
      <c r="A13" s="178" t="s">
        <v>498</v>
      </c>
      <c r="B13" s="201" t="s">
        <v>497</v>
      </c>
      <c r="C13" s="204" t="s">
        <v>486</v>
      </c>
      <c r="D13" s="205" t="s">
        <v>68</v>
      </c>
      <c r="E13" s="206">
        <v>2</v>
      </c>
      <c r="F13" s="207"/>
      <c r="G13" s="169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>
      <c r="A14" s="178" t="s">
        <v>496</v>
      </c>
      <c r="B14" s="201" t="s">
        <v>495</v>
      </c>
      <c r="C14" s="204" t="s">
        <v>511</v>
      </c>
      <c r="D14" s="205" t="s">
        <v>68</v>
      </c>
      <c r="E14" s="206">
        <v>1</v>
      </c>
      <c r="F14" s="207"/>
      <c r="G14" s="169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78" t="s">
        <v>494</v>
      </c>
      <c r="B15" s="201" t="s">
        <v>493</v>
      </c>
      <c r="C15" s="204" t="s">
        <v>49</v>
      </c>
      <c r="D15" s="205" t="s">
        <v>68</v>
      </c>
      <c r="E15" s="206">
        <v>1</v>
      </c>
      <c r="F15" s="207"/>
      <c r="G15" s="169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78" t="s">
        <v>492</v>
      </c>
      <c r="B16" s="201" t="s">
        <v>491</v>
      </c>
      <c r="C16" s="204" t="s">
        <v>512</v>
      </c>
      <c r="D16" s="205" t="s">
        <v>68</v>
      </c>
      <c r="E16" s="206">
        <v>1</v>
      </c>
      <c r="F16" s="207"/>
      <c r="G16" s="169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78" t="s">
        <v>490</v>
      </c>
      <c r="B17" s="201" t="s">
        <v>489</v>
      </c>
      <c r="C17" s="204" t="s">
        <v>49</v>
      </c>
      <c r="D17" s="205" t="s">
        <v>68</v>
      </c>
      <c r="E17" s="206">
        <v>1</v>
      </c>
      <c r="F17" s="207"/>
      <c r="G17" s="169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78" t="s">
        <v>488</v>
      </c>
      <c r="B18" s="201" t="s">
        <v>487</v>
      </c>
      <c r="C18" s="204" t="s">
        <v>486</v>
      </c>
      <c r="D18" s="205" t="s">
        <v>68</v>
      </c>
      <c r="E18" s="206">
        <v>1</v>
      </c>
      <c r="F18" s="207"/>
      <c r="G18" s="169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78" t="s">
        <v>485</v>
      </c>
      <c r="B19" s="201" t="s">
        <v>484</v>
      </c>
      <c r="C19" s="204" t="s">
        <v>513</v>
      </c>
      <c r="D19" s="205" t="s">
        <v>68</v>
      </c>
      <c r="E19" s="206">
        <v>1</v>
      </c>
      <c r="F19" s="207"/>
      <c r="G19" s="169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>
      <c r="A20" s="178">
        <v>13</v>
      </c>
      <c r="B20" s="201" t="s">
        <v>483</v>
      </c>
      <c r="C20" s="204" t="s">
        <v>49</v>
      </c>
      <c r="D20" s="205" t="s">
        <v>68</v>
      </c>
      <c r="E20" s="206">
        <v>1</v>
      </c>
      <c r="F20" s="207"/>
      <c r="G20" s="169">
        <f t="shared" si="0"/>
        <v>0</v>
      </c>
      <c r="H20" s="140"/>
      <c r="I20" s="140"/>
      <c r="O20" s="141">
        <v>1</v>
      </c>
    </row>
    <row r="21" spans="1:104" ht="22.5">
      <c r="A21" s="178">
        <v>14</v>
      </c>
      <c r="B21" s="201" t="s">
        <v>482</v>
      </c>
      <c r="C21" s="204" t="s">
        <v>517</v>
      </c>
      <c r="D21" s="205" t="s">
        <v>68</v>
      </c>
      <c r="E21" s="206">
        <v>1</v>
      </c>
      <c r="F21" s="207"/>
      <c r="G21" s="197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>
      <c r="A22" s="178">
        <v>15</v>
      </c>
      <c r="B22" s="201" t="s">
        <v>481</v>
      </c>
      <c r="C22" s="204" t="s">
        <v>49</v>
      </c>
      <c r="D22" s="205" t="s">
        <v>68</v>
      </c>
      <c r="E22" s="206">
        <v>1</v>
      </c>
      <c r="F22" s="207"/>
      <c r="G22" s="169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ht="22.5">
      <c r="A23" s="178">
        <v>16</v>
      </c>
      <c r="B23" s="201" t="s">
        <v>480</v>
      </c>
      <c r="C23" s="204" t="s">
        <v>518</v>
      </c>
      <c r="D23" s="205" t="s">
        <v>68</v>
      </c>
      <c r="E23" s="206">
        <v>1</v>
      </c>
      <c r="F23" s="207"/>
      <c r="G23" s="197">
        <f t="shared" si="0"/>
        <v>0</v>
      </c>
      <c r="H23" s="140"/>
      <c r="I23" s="140"/>
      <c r="O23" s="141">
        <v>1</v>
      </c>
    </row>
    <row r="24" spans="1:104">
      <c r="A24" s="178">
        <v>17</v>
      </c>
      <c r="B24" s="201" t="s">
        <v>479</v>
      </c>
      <c r="C24" s="204" t="s">
        <v>49</v>
      </c>
      <c r="D24" s="205" t="s">
        <v>68</v>
      </c>
      <c r="E24" s="206">
        <v>1</v>
      </c>
      <c r="F24" s="207"/>
      <c r="G24" s="169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ht="22.5">
      <c r="A25" s="178">
        <v>18</v>
      </c>
      <c r="B25" s="201" t="s">
        <v>478</v>
      </c>
      <c r="C25" s="204" t="s">
        <v>514</v>
      </c>
      <c r="D25" s="205" t="s">
        <v>68</v>
      </c>
      <c r="E25" s="206">
        <v>1</v>
      </c>
      <c r="F25" s="207"/>
      <c r="G25" s="169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>
      <c r="A26" s="178">
        <v>19</v>
      </c>
      <c r="B26" s="201" t="s">
        <v>476</v>
      </c>
      <c r="C26" s="204" t="s">
        <v>49</v>
      </c>
      <c r="D26" s="205" t="s">
        <v>68</v>
      </c>
      <c r="E26" s="206">
        <v>1</v>
      </c>
      <c r="F26" s="207"/>
      <c r="G26" s="169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>
      <c r="A27" s="171">
        <v>20</v>
      </c>
      <c r="B27" s="201" t="s">
        <v>473</v>
      </c>
      <c r="C27" s="204" t="s">
        <v>477</v>
      </c>
      <c r="D27" s="205"/>
      <c r="E27" s="206">
        <v>8</v>
      </c>
      <c r="F27" s="207"/>
      <c r="G27" s="169">
        <f t="shared" ref="G27:G28" si="6">E27*F27</f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>
      <c r="A28" s="171">
        <v>21</v>
      </c>
      <c r="B28" s="201" t="s">
        <v>471</v>
      </c>
      <c r="C28" s="204" t="s">
        <v>475</v>
      </c>
      <c r="D28" s="205" t="s">
        <v>68</v>
      </c>
      <c r="E28" s="206">
        <v>1</v>
      </c>
      <c r="F28" s="207"/>
      <c r="G28" s="169">
        <f t="shared" si="6"/>
        <v>0</v>
      </c>
      <c r="H28" s="140"/>
      <c r="I28" s="140"/>
      <c r="O28" s="141">
        <v>1</v>
      </c>
    </row>
    <row r="29" spans="1:104">
      <c r="A29" s="171"/>
      <c r="B29" s="201"/>
      <c r="C29" s="204" t="s">
        <v>4</v>
      </c>
      <c r="D29" s="205" t="s">
        <v>4</v>
      </c>
      <c r="E29" s="206" t="s">
        <v>4</v>
      </c>
      <c r="F29" s="207"/>
      <c r="G29" s="169"/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>
      <c r="A30" s="171"/>
      <c r="B30" s="201"/>
      <c r="C30" s="208" t="s">
        <v>474</v>
      </c>
      <c r="D30" s="205" t="s">
        <v>4</v>
      </c>
      <c r="E30" s="206" t="s">
        <v>4</v>
      </c>
      <c r="F30" s="207"/>
      <c r="G30" s="169"/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>
      <c r="A31" s="171">
        <v>22</v>
      </c>
      <c r="B31" s="201" t="s">
        <v>470</v>
      </c>
      <c r="C31" s="204" t="s">
        <v>472</v>
      </c>
      <c r="D31" s="205" t="s">
        <v>106</v>
      </c>
      <c r="E31" s="206">
        <v>220</v>
      </c>
      <c r="F31" s="207"/>
      <c r="G31" s="169">
        <f t="shared" ref="G31:G47" si="7">E31*F31</f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>
      <c r="A32" s="178">
        <v>23</v>
      </c>
      <c r="B32" s="200" t="s">
        <v>468</v>
      </c>
      <c r="C32" s="204" t="s">
        <v>49</v>
      </c>
      <c r="D32" s="205" t="s">
        <v>106</v>
      </c>
      <c r="E32" s="206">
        <v>220</v>
      </c>
      <c r="F32" s="207"/>
      <c r="G32" s="169">
        <f t="shared" si="7"/>
        <v>0</v>
      </c>
      <c r="H32" s="140"/>
      <c r="I32" s="140"/>
      <c r="O32" s="141">
        <v>1</v>
      </c>
    </row>
    <row r="33" spans="1:7">
      <c r="A33" s="195">
        <v>24</v>
      </c>
      <c r="B33" s="194" t="s">
        <v>467</v>
      </c>
      <c r="C33" s="204" t="s">
        <v>469</v>
      </c>
      <c r="D33" s="205" t="s">
        <v>106</v>
      </c>
      <c r="E33" s="206">
        <v>100</v>
      </c>
      <c r="F33" s="207"/>
      <c r="G33" s="169">
        <f t="shared" si="7"/>
        <v>0</v>
      </c>
    </row>
    <row r="34" spans="1:7">
      <c r="A34" s="195">
        <v>25</v>
      </c>
      <c r="B34" s="194" t="s">
        <v>465</v>
      </c>
      <c r="C34" s="204" t="s">
        <v>49</v>
      </c>
      <c r="D34" s="205" t="s">
        <v>106</v>
      </c>
      <c r="E34" s="206">
        <v>100</v>
      </c>
      <c r="F34" s="207"/>
      <c r="G34" s="169">
        <f t="shared" si="7"/>
        <v>0</v>
      </c>
    </row>
    <row r="35" spans="1:7">
      <c r="A35" s="195">
        <v>26</v>
      </c>
      <c r="B35" s="194" t="s">
        <v>464</v>
      </c>
      <c r="C35" s="204" t="s">
        <v>466</v>
      </c>
      <c r="D35" s="205" t="s">
        <v>106</v>
      </c>
      <c r="E35" s="206">
        <v>10</v>
      </c>
      <c r="F35" s="207"/>
      <c r="G35" s="169">
        <f t="shared" si="7"/>
        <v>0</v>
      </c>
    </row>
    <row r="36" spans="1:7">
      <c r="A36" s="195">
        <v>27</v>
      </c>
      <c r="B36" s="194" t="s">
        <v>462</v>
      </c>
      <c r="C36" s="204" t="s">
        <v>49</v>
      </c>
      <c r="D36" s="205" t="s">
        <v>106</v>
      </c>
      <c r="E36" s="206">
        <v>10</v>
      </c>
      <c r="F36" s="207"/>
      <c r="G36" s="169">
        <f t="shared" si="7"/>
        <v>0</v>
      </c>
    </row>
    <row r="37" spans="1:7">
      <c r="A37" s="195">
        <v>28</v>
      </c>
      <c r="B37" s="194" t="s">
        <v>461</v>
      </c>
      <c r="C37" s="204" t="s">
        <v>463</v>
      </c>
      <c r="D37" s="205" t="s">
        <v>106</v>
      </c>
      <c r="E37" s="206">
        <v>75</v>
      </c>
      <c r="F37" s="207"/>
      <c r="G37" s="169">
        <f t="shared" si="7"/>
        <v>0</v>
      </c>
    </row>
    <row r="38" spans="1:7">
      <c r="A38" s="195">
        <v>29</v>
      </c>
      <c r="B38" s="194" t="s">
        <v>459</v>
      </c>
      <c r="C38" s="204" t="s">
        <v>49</v>
      </c>
      <c r="D38" s="205" t="s">
        <v>106</v>
      </c>
      <c r="E38" s="206">
        <v>75</v>
      </c>
      <c r="F38" s="207"/>
      <c r="G38" s="169">
        <f t="shared" si="7"/>
        <v>0</v>
      </c>
    </row>
    <row r="39" spans="1:7">
      <c r="A39" s="195">
        <v>30</v>
      </c>
      <c r="B39" s="194" t="s">
        <v>458</v>
      </c>
      <c r="C39" s="204" t="s">
        <v>460</v>
      </c>
      <c r="D39" s="205" t="s">
        <v>106</v>
      </c>
      <c r="E39" s="206">
        <v>35</v>
      </c>
      <c r="F39" s="207"/>
      <c r="G39" s="169">
        <f t="shared" si="7"/>
        <v>0</v>
      </c>
    </row>
    <row r="40" spans="1:7">
      <c r="A40" s="195">
        <v>31</v>
      </c>
      <c r="B40" s="194" t="s">
        <v>456</v>
      </c>
      <c r="C40" s="204" t="s">
        <v>49</v>
      </c>
      <c r="D40" s="205" t="s">
        <v>106</v>
      </c>
      <c r="E40" s="206">
        <v>35</v>
      </c>
      <c r="F40" s="207"/>
      <c r="G40" s="169">
        <f t="shared" si="7"/>
        <v>0</v>
      </c>
    </row>
    <row r="41" spans="1:7">
      <c r="A41" s="195">
        <v>32</v>
      </c>
      <c r="B41" s="194" t="s">
        <v>455</v>
      </c>
      <c r="C41" s="204" t="s">
        <v>457</v>
      </c>
      <c r="D41" s="205" t="s">
        <v>106</v>
      </c>
      <c r="E41" s="206">
        <v>10</v>
      </c>
      <c r="F41" s="207"/>
      <c r="G41" s="169">
        <f t="shared" si="7"/>
        <v>0</v>
      </c>
    </row>
    <row r="42" spans="1:7">
      <c r="A42" s="195">
        <v>33</v>
      </c>
      <c r="B42" s="194" t="s">
        <v>453</v>
      </c>
      <c r="C42" s="204" t="s">
        <v>49</v>
      </c>
      <c r="D42" s="205" t="s">
        <v>106</v>
      </c>
      <c r="E42" s="206">
        <v>10</v>
      </c>
      <c r="F42" s="207"/>
      <c r="G42" s="169">
        <f t="shared" si="7"/>
        <v>0</v>
      </c>
    </row>
    <row r="43" spans="1:7">
      <c r="A43" s="195">
        <v>34</v>
      </c>
      <c r="B43" s="194" t="s">
        <v>452</v>
      </c>
      <c r="C43" s="204" t="s">
        <v>454</v>
      </c>
      <c r="D43" s="205" t="s">
        <v>68</v>
      </c>
      <c r="E43" s="206">
        <v>65</v>
      </c>
      <c r="F43" s="207"/>
      <c r="G43" s="169">
        <f t="shared" si="7"/>
        <v>0</v>
      </c>
    </row>
    <row r="44" spans="1:7">
      <c r="A44" s="195">
        <v>35</v>
      </c>
      <c r="B44" s="194" t="s">
        <v>450</v>
      </c>
      <c r="C44" s="204" t="s">
        <v>49</v>
      </c>
      <c r="D44" s="205" t="s">
        <v>208</v>
      </c>
      <c r="E44" s="206">
        <v>65</v>
      </c>
      <c r="F44" s="207"/>
      <c r="G44" s="169">
        <f t="shared" si="7"/>
        <v>0</v>
      </c>
    </row>
    <row r="45" spans="1:7">
      <c r="A45" s="195">
        <v>36</v>
      </c>
      <c r="B45" s="194" t="s">
        <v>448</v>
      </c>
      <c r="C45" s="204" t="s">
        <v>451</v>
      </c>
      <c r="D45" s="205" t="s">
        <v>208</v>
      </c>
      <c r="E45" s="206">
        <v>20</v>
      </c>
      <c r="F45" s="207"/>
      <c r="G45" s="169">
        <f t="shared" si="7"/>
        <v>0</v>
      </c>
    </row>
    <row r="46" spans="1:7">
      <c r="A46" s="195">
        <v>37</v>
      </c>
      <c r="B46" s="196" t="s">
        <v>447</v>
      </c>
      <c r="C46" s="204" t="s">
        <v>449</v>
      </c>
      <c r="D46" s="205" t="s">
        <v>68</v>
      </c>
      <c r="E46" s="206">
        <v>5</v>
      </c>
      <c r="F46" s="207"/>
      <c r="G46" s="169">
        <f t="shared" si="7"/>
        <v>0</v>
      </c>
    </row>
    <row r="47" spans="1:7">
      <c r="A47" s="195">
        <v>38</v>
      </c>
      <c r="B47" s="194" t="s">
        <v>445</v>
      </c>
      <c r="C47" s="204" t="s">
        <v>49</v>
      </c>
      <c r="D47" s="205" t="s">
        <v>68</v>
      </c>
      <c r="E47" s="206">
        <v>5</v>
      </c>
      <c r="F47" s="207"/>
      <c r="G47" s="169">
        <f t="shared" si="7"/>
        <v>0</v>
      </c>
    </row>
    <row r="48" spans="1:7">
      <c r="A48" s="199">
        <v>39</v>
      </c>
      <c r="B48" s="198" t="s">
        <v>442</v>
      </c>
      <c r="C48" s="204" t="s">
        <v>446</v>
      </c>
      <c r="D48" s="205" t="s">
        <v>68</v>
      </c>
      <c r="E48" s="206">
        <v>25</v>
      </c>
      <c r="F48" s="207"/>
      <c r="G48" s="169">
        <f t="shared" ref="G48:G49" si="8">E48*F48</f>
        <v>0</v>
      </c>
    </row>
    <row r="49" spans="1:7">
      <c r="A49" s="195">
        <v>40</v>
      </c>
      <c r="B49" s="194" t="s">
        <v>440</v>
      </c>
      <c r="C49" s="204" t="s">
        <v>444</v>
      </c>
      <c r="D49" s="205" t="s">
        <v>106</v>
      </c>
      <c r="E49" s="206">
        <v>50</v>
      </c>
      <c r="F49" s="207"/>
      <c r="G49" s="169">
        <f t="shared" si="8"/>
        <v>0</v>
      </c>
    </row>
    <row r="50" spans="1:7">
      <c r="A50" s="199"/>
      <c r="B50" s="198"/>
      <c r="C50" s="204"/>
      <c r="D50" s="205"/>
      <c r="E50" s="206"/>
      <c r="F50" s="207"/>
      <c r="G50" s="197">
        <f>E50*F50</f>
        <v>0</v>
      </c>
    </row>
    <row r="51" spans="1:7">
      <c r="A51" s="195"/>
      <c r="B51" s="194"/>
      <c r="C51" s="208" t="s">
        <v>515</v>
      </c>
      <c r="D51" s="205" t="s">
        <v>443</v>
      </c>
      <c r="E51" s="206" t="s">
        <v>4</v>
      </c>
      <c r="F51" s="207"/>
      <c r="G51" s="169"/>
    </row>
    <row r="52" spans="1:7" ht="45">
      <c r="A52" s="195">
        <v>41</v>
      </c>
      <c r="B52" s="194" t="s">
        <v>439</v>
      </c>
      <c r="C52" s="204" t="s">
        <v>441</v>
      </c>
      <c r="D52" s="205" t="s">
        <v>68</v>
      </c>
      <c r="E52" s="206">
        <v>1</v>
      </c>
      <c r="F52" s="207"/>
      <c r="G52" s="197">
        <f>E52*F52</f>
        <v>0</v>
      </c>
    </row>
    <row r="53" spans="1:7">
      <c r="A53" s="195">
        <v>42</v>
      </c>
      <c r="B53" s="194" t="s">
        <v>437</v>
      </c>
      <c r="C53" s="204" t="s">
        <v>49</v>
      </c>
      <c r="D53" s="205" t="s">
        <v>106</v>
      </c>
      <c r="E53" s="206">
        <v>1</v>
      </c>
      <c r="F53" s="207"/>
      <c r="G53" s="169">
        <f>E53*F53</f>
        <v>0</v>
      </c>
    </row>
    <row r="54" spans="1:7">
      <c r="A54" s="195">
        <v>43</v>
      </c>
      <c r="B54" s="194" t="s">
        <v>435</v>
      </c>
      <c r="C54" s="204" t="s">
        <v>438</v>
      </c>
      <c r="D54" s="205" t="s">
        <v>68</v>
      </c>
      <c r="E54" s="206">
        <v>1</v>
      </c>
      <c r="F54" s="207"/>
      <c r="G54" s="169">
        <f>E54*F54</f>
        <v>0</v>
      </c>
    </row>
    <row r="55" spans="1:7">
      <c r="A55" s="195">
        <v>44</v>
      </c>
      <c r="B55" s="194" t="s">
        <v>433</v>
      </c>
      <c r="C55" s="204" t="s">
        <v>436</v>
      </c>
      <c r="D55" s="205" t="s">
        <v>68</v>
      </c>
      <c r="E55" s="206">
        <v>1</v>
      </c>
      <c r="F55" s="207"/>
      <c r="G55" s="169">
        <f>E55*F55</f>
        <v>0</v>
      </c>
    </row>
    <row r="56" spans="1:7">
      <c r="A56" s="195">
        <v>45</v>
      </c>
      <c r="B56" s="196" t="s">
        <v>431</v>
      </c>
      <c r="C56" s="204" t="s">
        <v>434</v>
      </c>
      <c r="D56" s="205" t="s">
        <v>68</v>
      </c>
      <c r="E56" s="206">
        <v>1</v>
      </c>
      <c r="F56" s="207"/>
      <c r="G56" s="169">
        <f>E56*F56</f>
        <v>0</v>
      </c>
    </row>
    <row r="57" spans="1:7">
      <c r="A57" s="195"/>
      <c r="B57" s="194"/>
      <c r="C57" s="204"/>
      <c r="D57" s="205"/>
      <c r="E57" s="206"/>
      <c r="F57" s="207"/>
      <c r="G57" s="169">
        <f>F57</f>
        <v>0</v>
      </c>
    </row>
    <row r="58" spans="1:7">
      <c r="A58" s="195"/>
      <c r="B58" s="196"/>
      <c r="C58" s="208" t="s">
        <v>516</v>
      </c>
      <c r="D58" s="205"/>
      <c r="E58" s="206"/>
      <c r="F58" s="207"/>
      <c r="G58" s="169">
        <f>F58</f>
        <v>0</v>
      </c>
    </row>
    <row r="59" spans="1:7">
      <c r="A59" s="195">
        <v>46</v>
      </c>
      <c r="B59" s="194" t="s">
        <v>428</v>
      </c>
      <c r="C59" s="204" t="s">
        <v>432</v>
      </c>
      <c r="D59" s="205" t="s">
        <v>27</v>
      </c>
      <c r="E59" s="206"/>
      <c r="F59" s="207"/>
      <c r="G59" s="169">
        <f>F59</f>
        <v>0</v>
      </c>
    </row>
    <row r="60" spans="1:7">
      <c r="A60" s="195">
        <v>47</v>
      </c>
      <c r="B60" s="194" t="s">
        <v>428</v>
      </c>
      <c r="C60" s="204" t="s">
        <v>430</v>
      </c>
      <c r="D60" s="205" t="s">
        <v>27</v>
      </c>
      <c r="E60" s="206"/>
      <c r="F60" s="207"/>
      <c r="G60" s="169">
        <f>F60</f>
        <v>0</v>
      </c>
    </row>
    <row r="61" spans="1:7" s="191" customFormat="1">
      <c r="A61" s="212">
        <v>48</v>
      </c>
      <c r="B61" s="212" t="s">
        <v>519</v>
      </c>
      <c r="C61" s="209" t="s">
        <v>429</v>
      </c>
      <c r="D61" s="205" t="s">
        <v>27</v>
      </c>
      <c r="E61" s="210"/>
      <c r="F61" s="211"/>
      <c r="G61" s="169">
        <f t="shared" ref="G61:G62" si="9">F61</f>
        <v>0</v>
      </c>
    </row>
    <row r="62" spans="1:7">
      <c r="A62" s="212">
        <v>49</v>
      </c>
      <c r="B62" s="212" t="s">
        <v>520</v>
      </c>
      <c r="C62" s="209" t="s">
        <v>427</v>
      </c>
      <c r="D62" s="205"/>
      <c r="E62" s="210"/>
      <c r="F62" s="211"/>
      <c r="G62" s="169">
        <f t="shared" si="9"/>
        <v>0</v>
      </c>
    </row>
    <row r="63" spans="1:7" s="217" customFormat="1">
      <c r="A63" s="213"/>
      <c r="B63" s="213" t="s">
        <v>521</v>
      </c>
      <c r="C63" s="218" t="s">
        <v>522</v>
      </c>
      <c r="D63" s="214"/>
      <c r="E63" s="215"/>
      <c r="F63" s="216"/>
      <c r="G63" s="219">
        <f>SUM(G8:G62)</f>
        <v>0</v>
      </c>
    </row>
    <row r="64" spans="1:7">
      <c r="A64" s="202"/>
      <c r="B64" s="202"/>
      <c r="C64" s="202"/>
      <c r="D64" s="202"/>
      <c r="E64" s="203"/>
      <c r="F64" s="202"/>
      <c r="G64" s="202"/>
    </row>
    <row r="65" spans="1:7">
      <c r="A65" s="154"/>
      <c r="B65" s="154"/>
      <c r="C65" s="154"/>
      <c r="D65" s="154"/>
      <c r="E65" s="161"/>
      <c r="F65" s="154"/>
      <c r="G65" s="154"/>
    </row>
    <row r="66" spans="1:7">
      <c r="A66" s="154"/>
      <c r="B66" s="154"/>
      <c r="C66" s="154"/>
      <c r="D66" s="154"/>
      <c r="E66" s="161"/>
      <c r="F66" s="154"/>
      <c r="G66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62</vt:i4>
      </vt:variant>
    </vt:vector>
  </HeadingPairs>
  <TitlesOfParts>
    <vt:vector size="68" baseType="lpstr">
      <vt:lpstr>Krycí list</vt:lpstr>
      <vt:lpstr>Rekapitulace</vt:lpstr>
      <vt:lpstr>100 stavební</vt:lpstr>
      <vt:lpstr>ZT 200</vt:lpstr>
      <vt:lpstr>410 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stavební'!Názvy_tisku</vt:lpstr>
      <vt:lpstr>'410 PS'!Názvy_tisku</vt:lpstr>
      <vt:lpstr>'700 MaR'!Názvy_tisku</vt:lpstr>
      <vt:lpstr>Rekapitulace!Názvy_tisku</vt:lpstr>
      <vt:lpstr>'ZT 200'!Názvy_tisku</vt:lpstr>
      <vt:lpstr>Objednatel</vt:lpstr>
      <vt:lpstr>'100 stavební'!Oblast_tisku</vt:lpstr>
      <vt:lpstr>'410 PS'!Oblast_tisku</vt:lpstr>
      <vt:lpstr>'700 MaR'!Oblast_tisku</vt:lpstr>
      <vt:lpstr>'Krycí list'!Oblast_tisku</vt:lpstr>
      <vt:lpstr>Rekapitulace!Oblast_tisku</vt:lpstr>
      <vt:lpstr>'ZT 200'!Oblast_tisku</vt:lpstr>
      <vt:lpstr>PocetMJ</vt:lpstr>
      <vt:lpstr>Poznamka</vt:lpstr>
      <vt:lpstr>Projektant</vt:lpstr>
      <vt:lpstr>PSV</vt:lpstr>
      <vt:lpstr>'410 PS'!SloupecCC</vt:lpstr>
      <vt:lpstr>'700 MaR'!SloupecCC</vt:lpstr>
      <vt:lpstr>'ZT 200'!SloupecCC</vt:lpstr>
      <vt:lpstr>SloupecCC</vt:lpstr>
      <vt:lpstr>'410 PS'!SloupecCisloPol</vt:lpstr>
      <vt:lpstr>'700 MaR'!SloupecCisloPol</vt:lpstr>
      <vt:lpstr>'ZT 200'!SloupecCisloPol</vt:lpstr>
      <vt:lpstr>SloupecCisloPol</vt:lpstr>
      <vt:lpstr>'410 PS'!SloupecJC</vt:lpstr>
      <vt:lpstr>'700 MaR'!SloupecJC</vt:lpstr>
      <vt:lpstr>'ZT 200'!SloupecJC</vt:lpstr>
      <vt:lpstr>SloupecJC</vt:lpstr>
      <vt:lpstr>'410 PS'!SloupecMJ</vt:lpstr>
      <vt:lpstr>'700 MaR'!SloupecMJ</vt:lpstr>
      <vt:lpstr>'ZT 200'!SloupecMJ</vt:lpstr>
      <vt:lpstr>SloupecMJ</vt:lpstr>
      <vt:lpstr>'410 PS'!SloupecMnozstvi</vt:lpstr>
      <vt:lpstr>'700 MaR'!SloupecMnozstvi</vt:lpstr>
      <vt:lpstr>'ZT 200'!SloupecMnozstvi</vt:lpstr>
      <vt:lpstr>SloupecMnozstvi</vt:lpstr>
      <vt:lpstr>'410 PS'!SloupecNazPol</vt:lpstr>
      <vt:lpstr>'700 MaR'!SloupecNazPol</vt:lpstr>
      <vt:lpstr>'ZT 200'!SloupecNazPol</vt:lpstr>
      <vt:lpstr>SloupecNazPol</vt:lpstr>
      <vt:lpstr>'410 PS'!SloupecPC</vt:lpstr>
      <vt:lpstr>'700 MaR'!SloupecPC</vt:lpstr>
      <vt:lpstr>'ZT 200'!SloupecPC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VACLAV KREJCI</cp:lastModifiedBy>
  <dcterms:created xsi:type="dcterms:W3CDTF">2011-10-09T13:35:04Z</dcterms:created>
  <dcterms:modified xsi:type="dcterms:W3CDTF">2011-11-30T15:53:47Z</dcterms:modified>
</cp:coreProperties>
</file>